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обед +полд." sheetId="7" r:id="rId1"/>
  </sheets>
  <definedNames>
    <definedName name="_Hlk57507523" localSheetId="0">'обед +полд.'!$B$3</definedName>
    <definedName name="_xlnm._FilterDatabase" localSheetId="0" hidden="1">'обед +полд.'!$C$1:$C$182</definedName>
    <definedName name="_xlnm.Print_Area" localSheetId="0">'обед +полд.'!$A$1:$L$180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8" i="7" l="1"/>
  <c r="K148" i="7"/>
  <c r="J148" i="7"/>
  <c r="I148" i="7"/>
  <c r="H148" i="7"/>
  <c r="G148" i="7"/>
  <c r="F148" i="7"/>
  <c r="E148" i="7"/>
  <c r="D172" i="7" l="1"/>
  <c r="L172" i="7"/>
  <c r="K172" i="7"/>
  <c r="J172" i="7"/>
  <c r="I172" i="7"/>
  <c r="H172" i="7"/>
  <c r="G172" i="7"/>
  <c r="F172" i="7"/>
  <c r="E172" i="7"/>
  <c r="L118" i="7" l="1"/>
  <c r="K118" i="7"/>
  <c r="J118" i="7"/>
  <c r="I118" i="7"/>
  <c r="H118" i="7"/>
  <c r="G118" i="7"/>
  <c r="F118" i="7"/>
  <c r="E118" i="7"/>
  <c r="D118" i="7"/>
  <c r="L136" i="7" l="1"/>
  <c r="K136" i="7"/>
  <c r="J136" i="7"/>
  <c r="I136" i="7"/>
  <c r="H136" i="7"/>
  <c r="G136" i="7"/>
  <c r="F136" i="7"/>
  <c r="E136" i="7"/>
  <c r="D136" i="7"/>
  <c r="L32" i="7"/>
  <c r="K32" i="7"/>
  <c r="J32" i="7"/>
  <c r="I32" i="7"/>
  <c r="H32" i="7"/>
  <c r="G32" i="7"/>
  <c r="F32" i="7"/>
  <c r="E32" i="7"/>
  <c r="D32" i="7"/>
  <c r="L154" i="7" l="1"/>
  <c r="K154" i="7"/>
  <c r="J154" i="7"/>
  <c r="I154" i="7"/>
  <c r="H154" i="7"/>
  <c r="G154" i="7"/>
  <c r="F154" i="7"/>
  <c r="E154" i="7"/>
  <c r="D154" i="7"/>
  <c r="L82" i="7" l="1"/>
  <c r="K82" i="7"/>
  <c r="J82" i="7"/>
  <c r="I82" i="7"/>
  <c r="H82" i="7"/>
  <c r="G82" i="7"/>
  <c r="F82" i="7"/>
  <c r="E82" i="7"/>
  <c r="D82" i="7"/>
  <c r="L142" i="7" l="1"/>
  <c r="K142" i="7"/>
  <c r="J142" i="7"/>
  <c r="I142" i="7"/>
  <c r="H142" i="7"/>
  <c r="G142" i="7"/>
  <c r="F142" i="7"/>
  <c r="E142" i="7"/>
  <c r="D142" i="7"/>
  <c r="L124" i="7"/>
  <c r="K124" i="7"/>
  <c r="J124" i="7"/>
  <c r="I124" i="7"/>
  <c r="H124" i="7"/>
  <c r="G124" i="7"/>
  <c r="F124" i="7"/>
  <c r="E124" i="7"/>
  <c r="D124" i="7"/>
  <c r="L19" i="7" l="1"/>
  <c r="K19" i="7"/>
  <c r="J19" i="7"/>
  <c r="I19" i="7"/>
  <c r="H19" i="7"/>
  <c r="G19" i="7"/>
  <c r="F19" i="7"/>
  <c r="E19" i="7"/>
  <c r="D19" i="7"/>
  <c r="L176" i="7" l="1"/>
  <c r="K176" i="7"/>
  <c r="J176" i="7"/>
  <c r="I176" i="7"/>
  <c r="H176" i="7"/>
  <c r="G176" i="7"/>
  <c r="F176" i="7"/>
  <c r="E176" i="7"/>
  <c r="D176" i="7"/>
  <c r="L160" i="7"/>
  <c r="K160" i="7"/>
  <c r="J160" i="7"/>
  <c r="I160" i="7"/>
  <c r="H160" i="7"/>
  <c r="G160" i="7"/>
  <c r="F160" i="7"/>
  <c r="E160" i="7"/>
  <c r="D160" i="7"/>
  <c r="L106" i="7"/>
  <c r="K106" i="7"/>
  <c r="J106" i="7"/>
  <c r="I106" i="7"/>
  <c r="H106" i="7"/>
  <c r="G106" i="7"/>
  <c r="F106" i="7"/>
  <c r="E106" i="7"/>
  <c r="D106" i="7"/>
  <c r="L100" i="7"/>
  <c r="K100" i="7"/>
  <c r="J100" i="7"/>
  <c r="I100" i="7"/>
  <c r="H100" i="7"/>
  <c r="G100" i="7"/>
  <c r="F100" i="7"/>
  <c r="E100" i="7"/>
  <c r="D100" i="7"/>
  <c r="L86" i="7"/>
  <c r="K86" i="7"/>
  <c r="J86" i="7"/>
  <c r="I86" i="7"/>
  <c r="H86" i="7"/>
  <c r="G86" i="7"/>
  <c r="F86" i="7"/>
  <c r="E86" i="7"/>
  <c r="D86" i="7"/>
  <c r="L70" i="7"/>
  <c r="K70" i="7"/>
  <c r="J70" i="7"/>
  <c r="I70" i="7"/>
  <c r="H70" i="7"/>
  <c r="G70" i="7"/>
  <c r="F70" i="7"/>
  <c r="E70" i="7"/>
  <c r="D70" i="7"/>
  <c r="L66" i="7"/>
  <c r="K66" i="7"/>
  <c r="J66" i="7"/>
  <c r="I66" i="7"/>
  <c r="H66" i="7"/>
  <c r="G66" i="7"/>
  <c r="F66" i="7"/>
  <c r="E66" i="7"/>
  <c r="D66" i="7"/>
  <c r="L54" i="7"/>
  <c r="K54" i="7"/>
  <c r="J54" i="7"/>
  <c r="I54" i="7"/>
  <c r="H54" i="7"/>
  <c r="G54" i="7"/>
  <c r="F54" i="7"/>
  <c r="E54" i="7"/>
  <c r="D54" i="7"/>
  <c r="L50" i="7"/>
  <c r="K50" i="7"/>
  <c r="J50" i="7"/>
  <c r="I50" i="7"/>
  <c r="H50" i="7"/>
  <c r="G50" i="7"/>
  <c r="F50" i="7"/>
  <c r="E50" i="7"/>
  <c r="D50" i="7"/>
  <c r="L38" i="7"/>
  <c r="K38" i="7"/>
  <c r="J38" i="7"/>
  <c r="I38" i="7"/>
  <c r="H38" i="7"/>
  <c r="G38" i="7"/>
  <c r="F38" i="7"/>
  <c r="E38" i="7"/>
  <c r="D38" i="7"/>
  <c r="L13" i="7"/>
  <c r="K13" i="7"/>
  <c r="J13" i="7"/>
  <c r="I13" i="7"/>
  <c r="H13" i="7"/>
  <c r="G13" i="7"/>
  <c r="F13" i="7"/>
  <c r="E13" i="7"/>
  <c r="D13" i="7"/>
  <c r="F161" i="7" l="1"/>
  <c r="J161" i="7"/>
  <c r="F177" i="7"/>
  <c r="J177" i="7"/>
  <c r="G161" i="7"/>
  <c r="G177" i="7"/>
  <c r="D107" i="7"/>
  <c r="H107" i="7"/>
  <c r="K107" i="7"/>
  <c r="D125" i="7"/>
  <c r="H125" i="7"/>
  <c r="K125" i="7"/>
  <c r="D143" i="7"/>
  <c r="H143" i="7"/>
  <c r="K143" i="7"/>
  <c r="D161" i="7"/>
  <c r="H161" i="7"/>
  <c r="K161" i="7"/>
  <c r="D177" i="7"/>
  <c r="H177" i="7"/>
  <c r="K177" i="7"/>
  <c r="E107" i="7"/>
  <c r="I107" i="7"/>
  <c r="L107" i="7"/>
  <c r="E125" i="7"/>
  <c r="I125" i="7"/>
  <c r="L125" i="7"/>
  <c r="E143" i="7"/>
  <c r="I143" i="7"/>
  <c r="L143" i="7"/>
  <c r="E161" i="7"/>
  <c r="I161" i="7"/>
  <c r="L161" i="7"/>
  <c r="E177" i="7"/>
  <c r="I177" i="7"/>
  <c r="L177" i="7"/>
  <c r="F125" i="7"/>
  <c r="J125" i="7"/>
  <c r="F143" i="7"/>
  <c r="J143" i="7"/>
  <c r="G125" i="7"/>
  <c r="G143" i="7"/>
  <c r="F87" i="7"/>
  <c r="J87" i="7"/>
  <c r="F107" i="7"/>
  <c r="J107" i="7"/>
  <c r="G71" i="7"/>
  <c r="G87" i="7"/>
  <c r="G107" i="7"/>
  <c r="D20" i="7"/>
  <c r="H20" i="7"/>
  <c r="K20" i="7"/>
  <c r="D39" i="7"/>
  <c r="H39" i="7"/>
  <c r="K39" i="7"/>
  <c r="D55" i="7"/>
  <c r="H55" i="7"/>
  <c r="K55" i="7"/>
  <c r="D71" i="7"/>
  <c r="H71" i="7"/>
  <c r="K71" i="7"/>
  <c r="D87" i="7"/>
  <c r="H87" i="7"/>
  <c r="K87" i="7"/>
  <c r="E87" i="7"/>
  <c r="I87" i="7"/>
  <c r="L87" i="7"/>
  <c r="E20" i="7"/>
  <c r="F71" i="7"/>
  <c r="J71" i="7"/>
  <c r="I20" i="7"/>
  <c r="L20" i="7"/>
  <c r="E39" i="7"/>
  <c r="I39" i="7"/>
  <c r="L39" i="7"/>
  <c r="E55" i="7"/>
  <c r="I55" i="7"/>
  <c r="L55" i="7"/>
  <c r="E71" i="7"/>
  <c r="I71" i="7"/>
  <c r="L71" i="7"/>
  <c r="F55" i="7"/>
  <c r="J55" i="7"/>
  <c r="G55" i="7"/>
  <c r="F39" i="7"/>
  <c r="J39" i="7"/>
  <c r="G39" i="7"/>
  <c r="F20" i="7"/>
  <c r="J20" i="7"/>
  <c r="G20" i="7"/>
  <c r="G178" i="7" l="1"/>
  <c r="G179" i="7" s="1"/>
  <c r="F178" i="7"/>
  <c r="F179" i="7" s="1"/>
  <c r="K178" i="7"/>
  <c r="K179" i="7" s="1"/>
  <c r="L178" i="7"/>
  <c r="L179" i="7" s="1"/>
  <c r="E178" i="7"/>
  <c r="E179" i="7" s="1"/>
  <c r="H178" i="7"/>
  <c r="H179" i="7" s="1"/>
  <c r="J178" i="7"/>
  <c r="J179" i="7" s="1"/>
  <c r="I178" i="7"/>
  <c r="I179" i="7" s="1"/>
  <c r="D178" i="7"/>
  <c r="D179" i="7" s="1"/>
</calcChain>
</file>

<file path=xl/sharedStrings.xml><?xml version="1.0" encoding="utf-8"?>
<sst xmlns="http://schemas.openxmlformats.org/spreadsheetml/2006/main" count="374" uniqueCount="108">
  <si>
    <t>Наименование блюда</t>
  </si>
  <si>
    <t>Обед</t>
  </si>
  <si>
    <t>Итого обед:</t>
  </si>
  <si>
    <t>Всего:</t>
  </si>
  <si>
    <t>Энергетическая ценность, ккал</t>
  </si>
  <si>
    <t>№, рецептура</t>
  </si>
  <si>
    <t>День 2</t>
  </si>
  <si>
    <t>День 1</t>
  </si>
  <si>
    <t>День 3</t>
  </si>
  <si>
    <t>День 4</t>
  </si>
  <si>
    <t>День 5</t>
  </si>
  <si>
    <t>Неделя 2</t>
  </si>
  <si>
    <t>СРЕДНЕЕ ЗА 1ДЕНЬ:</t>
  </si>
  <si>
    <t>ВСЕГО за 10 дней:</t>
  </si>
  <si>
    <t>Пищевая ценность</t>
  </si>
  <si>
    <t>белки, г</t>
  </si>
  <si>
    <t>жиры, г</t>
  </si>
  <si>
    <t>углеводы, г</t>
  </si>
  <si>
    <t>Вит. С, мг</t>
  </si>
  <si>
    <t>Ca, мг</t>
  </si>
  <si>
    <t>Mg, мг</t>
  </si>
  <si>
    <t>Масса порций, г</t>
  </si>
  <si>
    <t>420/2016</t>
  </si>
  <si>
    <t>18/2016</t>
  </si>
  <si>
    <t>132/2016</t>
  </si>
  <si>
    <t>19/2016</t>
  </si>
  <si>
    <t>341/2016</t>
  </si>
  <si>
    <t>122/2016</t>
  </si>
  <si>
    <t>Полдник</t>
  </si>
  <si>
    <t>Итого полдник:</t>
  </si>
  <si>
    <t xml:space="preserve">  Обед</t>
  </si>
  <si>
    <t>День 6</t>
  </si>
  <si>
    <t>День 7</t>
  </si>
  <si>
    <t>День 8</t>
  </si>
  <si>
    <t>День 9</t>
  </si>
  <si>
    <t>День 10</t>
  </si>
  <si>
    <t>349/2017</t>
  </si>
  <si>
    <t>Fе, мкг</t>
  </si>
  <si>
    <t>70/2015</t>
  </si>
  <si>
    <t>Суп картофельный с горохом</t>
  </si>
  <si>
    <t>Хлеб пшеничный</t>
  </si>
  <si>
    <t>Хлеб ржаной</t>
  </si>
  <si>
    <t>Каша гречневая</t>
  </si>
  <si>
    <t>Борщ с капустой и картофелем</t>
  </si>
  <si>
    <t>Салат из моркови с сахаром</t>
  </si>
  <si>
    <t>62/2017</t>
  </si>
  <si>
    <t>Чай с сахаром</t>
  </si>
  <si>
    <t>Омлет натуральный</t>
  </si>
  <si>
    <t>1029/2022</t>
  </si>
  <si>
    <t>5-11 класс 2 смена (льготная категория)                                                                                    Неделя 1</t>
  </si>
  <si>
    <t>Пром.</t>
  </si>
  <si>
    <t>327/2022</t>
  </si>
  <si>
    <t>131/2010</t>
  </si>
  <si>
    <t>ТТК</t>
  </si>
  <si>
    <t>Шницель рубленый куриный с соусом</t>
  </si>
  <si>
    <t>157/20216</t>
  </si>
  <si>
    <t>Щи из свежей капусты</t>
  </si>
  <si>
    <t>203/2017</t>
  </si>
  <si>
    <t>67/2017</t>
  </si>
  <si>
    <t>Винегрет овощной</t>
  </si>
  <si>
    <t>Рассольник Ленинградский</t>
  </si>
  <si>
    <t>101/2011</t>
  </si>
  <si>
    <t>331/2016</t>
  </si>
  <si>
    <t>Плов из птицы</t>
  </si>
  <si>
    <t>54-8з</t>
  </si>
  <si>
    <t>137/2016</t>
  </si>
  <si>
    <t>Суп крестьянский</t>
  </si>
  <si>
    <t>406/2022</t>
  </si>
  <si>
    <t>Паста сливочная</t>
  </si>
  <si>
    <t>210/2016</t>
  </si>
  <si>
    <t>Напиток из шиповника</t>
  </si>
  <si>
    <t xml:space="preserve">Молочная манная каша </t>
  </si>
  <si>
    <t xml:space="preserve">Макароны отварные с маслом </t>
  </si>
  <si>
    <t>Печенье</t>
  </si>
  <si>
    <t>ПП</t>
  </si>
  <si>
    <t>Выпечка (штрудель с яблоком)*</t>
  </si>
  <si>
    <t>224/2015</t>
  </si>
  <si>
    <t>Запеканка из творога с морковью со сметаной</t>
  </si>
  <si>
    <t>Булочка "Плюшка"</t>
  </si>
  <si>
    <t>193/2016</t>
  </si>
  <si>
    <t>Каша жидкая молочная  геркулесовая</t>
  </si>
  <si>
    <t>15/2017</t>
  </si>
  <si>
    <t>Сыр порциями</t>
  </si>
  <si>
    <t>262/2016</t>
  </si>
  <si>
    <t xml:space="preserve">Овощи натуральные по сезону </t>
  </si>
  <si>
    <t>Выпечка (слойка с джемом)</t>
  </si>
  <si>
    <t>Салат из белокочанной капусты с морковью</t>
  </si>
  <si>
    <t xml:space="preserve">Котлета (биточки) рыбные </t>
  </si>
  <si>
    <t>Компот из сухофруктов</t>
  </si>
  <si>
    <t>8,9/2011</t>
  </si>
  <si>
    <t>354/2016</t>
  </si>
  <si>
    <t>Картофельное пюре</t>
  </si>
  <si>
    <t>54-13хн</t>
  </si>
  <si>
    <t>70/71/2015</t>
  </si>
  <si>
    <t>7,46/2010</t>
  </si>
  <si>
    <t>283/2022</t>
  </si>
  <si>
    <t xml:space="preserve">Капуста тушеная с мясом </t>
  </si>
  <si>
    <t>303/2017</t>
  </si>
  <si>
    <t>Каша вязкая рисовая</t>
  </si>
  <si>
    <t xml:space="preserve">Свекольник </t>
  </si>
  <si>
    <t>289/2017</t>
  </si>
  <si>
    <t>Рагу из птицы</t>
  </si>
  <si>
    <t xml:space="preserve">ТТК </t>
  </si>
  <si>
    <t xml:space="preserve">Салат из свеклы с растит маслом </t>
  </si>
  <si>
    <t xml:space="preserve">Голубцы ленивые с соусом </t>
  </si>
  <si>
    <t>Икра свекольная</t>
  </si>
  <si>
    <t>Икра из кабачков (консервы)</t>
  </si>
  <si>
    <t>Суп-лапша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</si>
</sst>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sz val="2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/>
    <xf numFmtId="2" fontId="8" fillId="0" borderId="3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8" fillId="0" borderId="6" xfId="0" applyNumberFormat="1" applyFont="1" applyFill="1" applyBorder="1" applyAlignment="1">
      <alignment horizontal="center" vertical="center" wrapText="1"/>
    </xf>
    <xf numFmtId="2" fontId="8" fillId="0" borderId="11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center" vertical="center" wrapText="1"/>
    </xf>
    <xf numFmtId="2" fontId="8" fillId="0" borderId="9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wrapText="1"/>
    </xf>
    <xf numFmtId="0" fontId="8" fillId="0" borderId="16" xfId="0" applyFont="1" applyFill="1" applyBorder="1" applyAlignment="1">
      <alignment wrapText="1"/>
    </xf>
    <xf numFmtId="0" fontId="8" fillId="0" borderId="16" xfId="0" applyFont="1" applyFill="1" applyBorder="1" applyAlignment="1">
      <alignment horizontal="center" vertical="center" wrapText="1"/>
    </xf>
    <xf numFmtId="2" fontId="8" fillId="0" borderId="16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2" fontId="7" fillId="0" borderId="10" xfId="0" applyNumberFormat="1" applyFont="1" applyFill="1" applyBorder="1" applyAlignment="1">
      <alignment horizontal="center" vertical="center"/>
    </xf>
    <xf numFmtId="2" fontId="7" fillId="0" borderId="1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wrapText="1"/>
    </xf>
    <xf numFmtId="2" fontId="7" fillId="0" borderId="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wrapText="1"/>
    </xf>
    <xf numFmtId="0" fontId="10" fillId="0" borderId="5" xfId="0" applyFont="1" applyFill="1" applyBorder="1" applyAlignment="1">
      <alignment horizontal="center" wrapText="1"/>
    </xf>
    <xf numFmtId="2" fontId="10" fillId="0" borderId="5" xfId="0" applyNumberFormat="1" applyFont="1" applyFill="1" applyBorder="1" applyAlignment="1">
      <alignment horizontal="center" wrapText="1"/>
    </xf>
    <xf numFmtId="2" fontId="10" fillId="0" borderId="7" xfId="0" applyNumberFormat="1" applyFont="1" applyFill="1" applyBorder="1" applyAlignment="1">
      <alignment horizontal="center" wrapText="1"/>
    </xf>
    <xf numFmtId="2" fontId="10" fillId="0" borderId="6" xfId="0" applyNumberFormat="1" applyFont="1" applyFill="1" applyBorder="1" applyAlignment="1">
      <alignment horizontal="center" wrapText="1"/>
    </xf>
    <xf numFmtId="2" fontId="10" fillId="0" borderId="9" xfId="0" applyNumberFormat="1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wrapText="1"/>
    </xf>
    <xf numFmtId="2" fontId="10" fillId="0" borderId="8" xfId="0" applyNumberFormat="1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2" fontId="7" fillId="0" borderId="17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vertical="center" wrapText="1"/>
    </xf>
    <xf numFmtId="2" fontId="14" fillId="0" borderId="1" xfId="0" applyNumberFormat="1" applyFont="1" applyFill="1" applyBorder="1" applyAlignment="1">
      <alignment horizontal="center"/>
    </xf>
    <xf numFmtId="2" fontId="14" fillId="0" borderId="6" xfId="0" applyNumberFormat="1" applyFont="1" applyFill="1" applyBorder="1" applyAlignment="1">
      <alignment horizontal="center"/>
    </xf>
    <xf numFmtId="2" fontId="14" fillId="0" borderId="11" xfId="0" applyNumberFormat="1" applyFont="1" applyFill="1" applyBorder="1" applyAlignment="1">
      <alignment horizontal="center"/>
    </xf>
    <xf numFmtId="2" fontId="14" fillId="0" borderId="5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 wrapText="1"/>
    </xf>
    <xf numFmtId="0" fontId="8" fillId="0" borderId="6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8" fillId="0" borderId="17" xfId="0" applyNumberFormat="1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165" fontId="10" fillId="0" borderId="3" xfId="0" applyNumberFormat="1" applyFont="1" applyFill="1" applyBorder="1" applyAlignment="1">
      <alignment horizontal="center" wrapText="1"/>
    </xf>
    <xf numFmtId="0" fontId="8" fillId="0" borderId="6" xfId="0" applyFont="1" applyFill="1" applyBorder="1" applyAlignment="1">
      <alignment wrapText="1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wrapText="1"/>
    </xf>
    <xf numFmtId="0" fontId="8" fillId="0" borderId="17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wrapText="1"/>
    </xf>
    <xf numFmtId="2" fontId="10" fillId="0" borderId="3" xfId="0" applyNumberFormat="1" applyFont="1" applyFill="1" applyBorder="1" applyAlignment="1">
      <alignment horizontal="center" wrapText="1"/>
    </xf>
    <xf numFmtId="2" fontId="10" fillId="0" borderId="4" xfId="0" applyNumberFormat="1" applyFont="1" applyFill="1" applyBorder="1" applyAlignment="1">
      <alignment horizontal="center" wrapText="1"/>
    </xf>
    <xf numFmtId="2" fontId="10" fillId="0" borderId="2" xfId="0" applyNumberFormat="1" applyFont="1" applyFill="1" applyBorder="1" applyAlignment="1">
      <alignment horizont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10" fillId="0" borderId="19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2" fontId="7" fillId="0" borderId="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right" wrapText="1"/>
    </xf>
    <xf numFmtId="1" fontId="13" fillId="0" borderId="1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2" fontId="13" fillId="0" borderId="6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right" wrapText="1"/>
    </xf>
    <xf numFmtId="1" fontId="13" fillId="0" borderId="5" xfId="0" applyNumberFormat="1" applyFont="1" applyFill="1" applyBorder="1" applyAlignment="1">
      <alignment horizontal="center"/>
    </xf>
    <xf numFmtId="2" fontId="13" fillId="0" borderId="5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wrapText="1"/>
    </xf>
    <xf numFmtId="0" fontId="12" fillId="0" borderId="10" xfId="0" applyFont="1" applyFill="1" applyBorder="1" applyAlignment="1">
      <alignment horizontal="left" wrapText="1"/>
    </xf>
    <xf numFmtId="0" fontId="12" fillId="0" borderId="11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93"/>
  <sheetViews>
    <sheetView tabSelected="1" view="pageBreakPreview" topLeftCell="B160" zoomScale="60" zoomScaleNormal="78" workbookViewId="0">
      <selection activeCell="C64" sqref="C64"/>
    </sheetView>
  </sheetViews>
  <sheetFormatPr defaultColWidth="9.140625" defaultRowHeight="39.75" customHeight="1" x14ac:dyDescent="0.25"/>
  <cols>
    <col min="1" max="1" width="9.140625" style="1"/>
    <col min="2" max="2" width="41.42578125" style="3" customWidth="1"/>
    <col min="3" max="3" width="116" style="1" customWidth="1"/>
    <col min="4" max="4" width="30.42578125" style="1" customWidth="1"/>
    <col min="5" max="5" width="28.28515625" style="1" customWidth="1"/>
    <col min="6" max="6" width="27.5703125" style="1" customWidth="1"/>
    <col min="7" max="7" width="25.7109375" style="1" customWidth="1"/>
    <col min="8" max="8" width="29" style="1" customWidth="1"/>
    <col min="9" max="9" width="24.42578125" style="1" customWidth="1"/>
    <col min="10" max="10" width="24.7109375" style="1" customWidth="1"/>
    <col min="11" max="11" width="25.85546875" style="2" customWidth="1"/>
    <col min="12" max="12" width="25.140625" style="1" customWidth="1"/>
    <col min="13" max="16384" width="9.140625" style="1"/>
  </cols>
  <sheetData>
    <row r="1" spans="2:16" ht="39" customHeight="1" thickBot="1" x14ac:dyDescent="0.3">
      <c r="B1" s="147" t="s">
        <v>49</v>
      </c>
      <c r="C1" s="148"/>
      <c r="D1" s="148"/>
      <c r="E1" s="148"/>
      <c r="F1" s="148"/>
      <c r="G1" s="148"/>
      <c r="H1" s="148"/>
      <c r="I1" s="148"/>
      <c r="J1" s="148"/>
      <c r="K1" s="148"/>
      <c r="L1" s="149"/>
    </row>
    <row r="2" spans="2:16" ht="35.25" customHeight="1" thickBot="1" x14ac:dyDescent="0.3">
      <c r="B2" s="150" t="s">
        <v>7</v>
      </c>
      <c r="C2" s="151"/>
      <c r="D2" s="151"/>
      <c r="E2" s="151"/>
      <c r="F2" s="151"/>
      <c r="G2" s="151"/>
      <c r="H2" s="151"/>
      <c r="I2" s="151"/>
      <c r="J2" s="151"/>
      <c r="K2" s="151"/>
      <c r="L2" s="152"/>
    </row>
    <row r="3" spans="2:16" ht="39.75" customHeight="1" thickBot="1" x14ac:dyDescent="0.3">
      <c r="B3" s="135" t="s">
        <v>5</v>
      </c>
      <c r="C3" s="135" t="s">
        <v>0</v>
      </c>
      <c r="D3" s="135" t="s">
        <v>21</v>
      </c>
      <c r="E3" s="136" t="s">
        <v>14</v>
      </c>
      <c r="F3" s="137"/>
      <c r="G3" s="138"/>
      <c r="H3" s="136" t="s">
        <v>4</v>
      </c>
      <c r="I3" s="130" t="s">
        <v>18</v>
      </c>
      <c r="J3" s="131" t="s">
        <v>19</v>
      </c>
      <c r="K3" s="131" t="s">
        <v>20</v>
      </c>
      <c r="L3" s="131" t="s">
        <v>37</v>
      </c>
    </row>
    <row r="4" spans="2:16" ht="74.25" customHeight="1" thickBot="1" x14ac:dyDescent="0.3">
      <c r="B4" s="125"/>
      <c r="C4" s="124"/>
      <c r="D4" s="124"/>
      <c r="E4" s="67" t="s">
        <v>15</v>
      </c>
      <c r="F4" s="67" t="s">
        <v>16</v>
      </c>
      <c r="G4" s="67" t="s">
        <v>17</v>
      </c>
      <c r="H4" s="126"/>
      <c r="I4" s="119"/>
      <c r="J4" s="117"/>
      <c r="K4" s="117"/>
      <c r="L4" s="117"/>
    </row>
    <row r="5" spans="2:16" ht="39.75" customHeight="1" thickBot="1" x14ac:dyDescent="0.3">
      <c r="B5" s="114" t="s">
        <v>1</v>
      </c>
      <c r="C5" s="115"/>
      <c r="D5" s="115"/>
      <c r="E5" s="115"/>
      <c r="F5" s="115"/>
      <c r="G5" s="115"/>
      <c r="H5" s="115"/>
      <c r="I5" s="115"/>
      <c r="J5" s="115"/>
      <c r="K5" s="115"/>
      <c r="L5" s="116"/>
    </row>
    <row r="6" spans="2:16" ht="39.75" customHeight="1" thickBot="1" x14ac:dyDescent="0.5">
      <c r="B6" s="32" t="s">
        <v>64</v>
      </c>
      <c r="C6" s="33" t="s">
        <v>86</v>
      </c>
      <c r="D6" s="34">
        <v>100</v>
      </c>
      <c r="E6" s="35">
        <v>1.6666666666666667</v>
      </c>
      <c r="F6" s="35">
        <v>10.166666666666666</v>
      </c>
      <c r="G6" s="35">
        <v>9.6666666666666661</v>
      </c>
      <c r="H6" s="35">
        <v>135.83333333333334</v>
      </c>
      <c r="I6" s="10">
        <v>38.5</v>
      </c>
      <c r="J6" s="22">
        <v>45</v>
      </c>
      <c r="K6" s="19">
        <v>16.666666666666668</v>
      </c>
      <c r="L6" s="36">
        <v>0.6</v>
      </c>
    </row>
    <row r="7" spans="2:16" ht="39.75" customHeight="1" thickBot="1" x14ac:dyDescent="0.5">
      <c r="B7" s="37" t="s">
        <v>27</v>
      </c>
      <c r="C7" s="38" t="s">
        <v>60</v>
      </c>
      <c r="D7" s="15">
        <v>250</v>
      </c>
      <c r="E7" s="16">
        <v>2.4750000000000001</v>
      </c>
      <c r="F7" s="16">
        <v>4.3875000000000002</v>
      </c>
      <c r="G7" s="16">
        <v>17.175000000000001</v>
      </c>
      <c r="H7" s="17">
        <v>118.925</v>
      </c>
      <c r="I7" s="19">
        <v>16.774999999999999</v>
      </c>
      <c r="J7" s="39">
        <v>25.387499999999999</v>
      </c>
      <c r="K7" s="19">
        <v>26.5625</v>
      </c>
      <c r="L7" s="40">
        <v>1</v>
      </c>
    </row>
    <row r="8" spans="2:16" ht="39.75" customHeight="1" thickBot="1" x14ac:dyDescent="0.5">
      <c r="B8" s="41" t="s">
        <v>53</v>
      </c>
      <c r="C8" s="42" t="s">
        <v>87</v>
      </c>
      <c r="D8" s="20">
        <v>100</v>
      </c>
      <c r="E8" s="10">
        <v>13.111111111111111</v>
      </c>
      <c r="F8" s="10">
        <v>6.7777777777777777</v>
      </c>
      <c r="G8" s="10">
        <v>3</v>
      </c>
      <c r="H8" s="35">
        <v>125.33333333333333</v>
      </c>
      <c r="I8" s="17">
        <v>0.55555555555555558</v>
      </c>
      <c r="J8" s="22">
        <v>28.777777777777779</v>
      </c>
      <c r="K8" s="19">
        <v>25.111111111111111</v>
      </c>
      <c r="L8" s="40">
        <v>0.7</v>
      </c>
    </row>
    <row r="9" spans="2:16" ht="39.75" customHeight="1" thickBot="1" x14ac:dyDescent="0.5">
      <c r="B9" s="37" t="s">
        <v>26</v>
      </c>
      <c r="C9" s="38" t="s">
        <v>42</v>
      </c>
      <c r="D9" s="15">
        <v>180</v>
      </c>
      <c r="E9" s="16">
        <v>7.6080000000000005</v>
      </c>
      <c r="F9" s="16">
        <v>5.8920000000000003</v>
      </c>
      <c r="G9" s="16">
        <v>34.332000000000001</v>
      </c>
      <c r="H9" s="35">
        <v>220.5</v>
      </c>
      <c r="I9" s="10">
        <v>0</v>
      </c>
      <c r="J9" s="12">
        <v>15.06</v>
      </c>
      <c r="K9" s="43">
        <v>120.13199999999999</v>
      </c>
      <c r="L9" s="36">
        <v>4.0440000000000005</v>
      </c>
    </row>
    <row r="10" spans="2:16" ht="39.75" customHeight="1" thickBot="1" x14ac:dyDescent="0.5">
      <c r="B10" s="37" t="s">
        <v>36</v>
      </c>
      <c r="C10" s="38" t="s">
        <v>88</v>
      </c>
      <c r="D10" s="15">
        <v>180</v>
      </c>
      <c r="E10" s="16">
        <v>1.04</v>
      </c>
      <c r="F10" s="16">
        <v>0.27</v>
      </c>
      <c r="G10" s="16">
        <v>42.53</v>
      </c>
      <c r="H10" s="16">
        <v>176.74</v>
      </c>
      <c r="I10" s="10">
        <v>0.72</v>
      </c>
      <c r="J10" s="12">
        <v>5.26</v>
      </c>
      <c r="K10" s="43">
        <v>30.03</v>
      </c>
      <c r="L10" s="36">
        <v>0.86</v>
      </c>
    </row>
    <row r="11" spans="2:16" ht="39.75" customHeight="1" thickBot="1" x14ac:dyDescent="0.5">
      <c r="B11" s="37" t="s">
        <v>23</v>
      </c>
      <c r="C11" s="38" t="s">
        <v>40</v>
      </c>
      <c r="D11" s="15">
        <v>40</v>
      </c>
      <c r="E11" s="16">
        <v>3.04</v>
      </c>
      <c r="F11" s="16">
        <v>0.32</v>
      </c>
      <c r="G11" s="16">
        <v>19.68</v>
      </c>
      <c r="H11" s="16">
        <v>94</v>
      </c>
      <c r="I11" s="10">
        <v>0</v>
      </c>
      <c r="J11" s="12">
        <v>9.1999999999999993</v>
      </c>
      <c r="K11" s="19">
        <v>13.2</v>
      </c>
      <c r="L11" s="40">
        <v>0.76</v>
      </c>
    </row>
    <row r="12" spans="2:16" ht="39.75" customHeight="1" thickBot="1" x14ac:dyDescent="0.5">
      <c r="B12" s="44" t="s">
        <v>25</v>
      </c>
      <c r="C12" s="42" t="s">
        <v>41</v>
      </c>
      <c r="D12" s="20">
        <v>30</v>
      </c>
      <c r="E12" s="10">
        <v>1.98</v>
      </c>
      <c r="F12" s="10">
        <v>0.36</v>
      </c>
      <c r="G12" s="10">
        <v>10.02</v>
      </c>
      <c r="H12" s="16">
        <v>52.2</v>
      </c>
      <c r="I12" s="17">
        <v>0</v>
      </c>
      <c r="J12" s="22">
        <v>9.9</v>
      </c>
      <c r="K12" s="19">
        <v>17.100000000000001</v>
      </c>
      <c r="L12" s="40">
        <v>1.35</v>
      </c>
      <c r="P12" s="4"/>
    </row>
    <row r="13" spans="2:16" ht="49.5" customHeight="1" thickBot="1" x14ac:dyDescent="0.45">
      <c r="B13" s="13"/>
      <c r="C13" s="45" t="s">
        <v>2</v>
      </c>
      <c r="D13" s="46">
        <f t="shared" ref="D13:L13" si="0">SUM(D6:D12)</f>
        <v>880</v>
      </c>
      <c r="E13" s="47">
        <f t="shared" si="0"/>
        <v>30.920777777777776</v>
      </c>
      <c r="F13" s="47">
        <f t="shared" si="0"/>
        <v>28.173944444444444</v>
      </c>
      <c r="G13" s="47">
        <f t="shared" si="0"/>
        <v>136.40366666666668</v>
      </c>
      <c r="H13" s="47">
        <f t="shared" si="0"/>
        <v>923.53166666666675</v>
      </c>
      <c r="I13" s="53">
        <f t="shared" si="0"/>
        <v>56.550555555555555</v>
      </c>
      <c r="J13" s="70">
        <f t="shared" si="0"/>
        <v>138.5852777777778</v>
      </c>
      <c r="K13" s="49">
        <f t="shared" si="0"/>
        <v>248.80227777777776</v>
      </c>
      <c r="L13" s="50">
        <f t="shared" si="0"/>
        <v>9.3140000000000001</v>
      </c>
    </row>
    <row r="14" spans="2:16" ht="39.75" customHeight="1" thickBot="1" x14ac:dyDescent="0.3">
      <c r="B14" s="114" t="s">
        <v>28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6"/>
    </row>
    <row r="15" spans="2:16" ht="39.75" customHeight="1" thickBot="1" x14ac:dyDescent="0.3">
      <c r="B15" s="13" t="s">
        <v>45</v>
      </c>
      <c r="C15" s="71" t="s">
        <v>44</v>
      </c>
      <c r="D15" s="54">
        <v>60</v>
      </c>
      <c r="E15" s="19">
        <v>0.73799999999999999</v>
      </c>
      <c r="F15" s="19">
        <v>5.3999999999999992E-2</v>
      </c>
      <c r="G15" s="19">
        <v>6.8820000000000006</v>
      </c>
      <c r="H15" s="19">
        <v>49.02</v>
      </c>
      <c r="I15" s="30">
        <v>1.62</v>
      </c>
      <c r="J15" s="30">
        <v>8.7899999999999991</v>
      </c>
      <c r="K15" s="19">
        <v>12.312000000000001</v>
      </c>
      <c r="L15" s="19">
        <v>0.23400000000000001</v>
      </c>
    </row>
    <row r="16" spans="2:16" ht="39.75" customHeight="1" thickBot="1" x14ac:dyDescent="0.3">
      <c r="B16" s="24" t="s">
        <v>57</v>
      </c>
      <c r="C16" s="25" t="s">
        <v>72</v>
      </c>
      <c r="D16" s="26">
        <v>120</v>
      </c>
      <c r="E16" s="27">
        <v>4.3600000000000003</v>
      </c>
      <c r="F16" s="27">
        <v>4.62</v>
      </c>
      <c r="G16" s="27">
        <v>24.36</v>
      </c>
      <c r="H16" s="27">
        <v>156.57</v>
      </c>
      <c r="I16" s="27">
        <v>0</v>
      </c>
      <c r="J16" s="27">
        <v>9.7100000000000009</v>
      </c>
      <c r="K16" s="17">
        <v>6.51</v>
      </c>
      <c r="L16" s="28">
        <v>0.66</v>
      </c>
    </row>
    <row r="17" spans="2:12" ht="39.75" customHeight="1" thickBot="1" x14ac:dyDescent="0.5">
      <c r="B17" s="13" t="s">
        <v>23</v>
      </c>
      <c r="C17" s="80" t="s">
        <v>40</v>
      </c>
      <c r="D17" s="54">
        <v>20</v>
      </c>
      <c r="E17" s="19">
        <v>1.52</v>
      </c>
      <c r="F17" s="19">
        <v>0.16</v>
      </c>
      <c r="G17" s="19">
        <v>9.84</v>
      </c>
      <c r="H17" s="19">
        <v>47</v>
      </c>
      <c r="I17" s="30">
        <v>0</v>
      </c>
      <c r="J17" s="30">
        <v>4.5999999999999996</v>
      </c>
      <c r="K17" s="19">
        <v>6.6</v>
      </c>
      <c r="L17" s="19">
        <v>0.38</v>
      </c>
    </row>
    <row r="18" spans="2:12" ht="39.75" customHeight="1" thickBot="1" x14ac:dyDescent="0.3">
      <c r="B18" s="26" t="s">
        <v>22</v>
      </c>
      <c r="C18" s="25" t="s">
        <v>46</v>
      </c>
      <c r="D18" s="26">
        <v>180</v>
      </c>
      <c r="E18" s="27">
        <v>0</v>
      </c>
      <c r="F18" s="27">
        <v>0</v>
      </c>
      <c r="G18" s="27">
        <v>6.29</v>
      </c>
      <c r="H18" s="27">
        <v>25.14</v>
      </c>
      <c r="I18" s="27">
        <v>0.05</v>
      </c>
      <c r="J18" s="27">
        <v>2.42</v>
      </c>
      <c r="K18" s="27">
        <v>1.98</v>
      </c>
      <c r="L18" s="17">
        <v>0.39</v>
      </c>
    </row>
    <row r="19" spans="2:12" ht="47.25" customHeight="1" thickBot="1" x14ac:dyDescent="0.45">
      <c r="B19" s="26"/>
      <c r="C19" s="45" t="s">
        <v>29</v>
      </c>
      <c r="D19" s="46">
        <f t="shared" ref="D19:L19" si="1">SUM(D15:D18)</f>
        <v>380</v>
      </c>
      <c r="E19" s="46">
        <f t="shared" si="1"/>
        <v>6.6180000000000003</v>
      </c>
      <c r="F19" s="46">
        <f t="shared" si="1"/>
        <v>4.8340000000000005</v>
      </c>
      <c r="G19" s="46">
        <f t="shared" si="1"/>
        <v>47.372</v>
      </c>
      <c r="H19" s="46">
        <f t="shared" si="1"/>
        <v>277.73</v>
      </c>
      <c r="I19" s="46">
        <f t="shared" si="1"/>
        <v>1.6700000000000002</v>
      </c>
      <c r="J19" s="46">
        <f t="shared" si="1"/>
        <v>25.520000000000003</v>
      </c>
      <c r="K19" s="46">
        <f t="shared" si="1"/>
        <v>27.402000000000005</v>
      </c>
      <c r="L19" s="51">
        <f t="shared" si="1"/>
        <v>1.6640000000000001</v>
      </c>
    </row>
    <row r="20" spans="2:12" ht="47.25" customHeight="1" thickBot="1" x14ac:dyDescent="0.45">
      <c r="B20" s="26"/>
      <c r="C20" s="52" t="s">
        <v>3</v>
      </c>
      <c r="D20" s="48">
        <f t="shared" ref="D20:L20" si="2">D13+D19</f>
        <v>1260</v>
      </c>
      <c r="E20" s="48">
        <f t="shared" si="2"/>
        <v>37.538777777777774</v>
      </c>
      <c r="F20" s="48">
        <f t="shared" si="2"/>
        <v>33.007944444444448</v>
      </c>
      <c r="G20" s="48">
        <f t="shared" si="2"/>
        <v>183.77566666666667</v>
      </c>
      <c r="H20" s="48">
        <f t="shared" si="2"/>
        <v>1201.2616666666668</v>
      </c>
      <c r="I20" s="48">
        <f t="shared" si="2"/>
        <v>58.220555555555556</v>
      </c>
      <c r="J20" s="48">
        <f t="shared" si="2"/>
        <v>164.10527777777781</v>
      </c>
      <c r="K20" s="48">
        <f t="shared" si="2"/>
        <v>276.20427777777775</v>
      </c>
      <c r="L20" s="53">
        <f t="shared" si="2"/>
        <v>10.978</v>
      </c>
    </row>
    <row r="21" spans="2:12" ht="45" customHeight="1" thickBot="1" x14ac:dyDescent="0.3">
      <c r="B21" s="132" t="s">
        <v>6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4"/>
    </row>
    <row r="22" spans="2:12" ht="39.75" customHeight="1" thickBot="1" x14ac:dyDescent="0.3">
      <c r="B22" s="135" t="s">
        <v>5</v>
      </c>
      <c r="C22" s="135" t="s">
        <v>0</v>
      </c>
      <c r="D22" s="135" t="s">
        <v>21</v>
      </c>
      <c r="E22" s="136" t="s">
        <v>14</v>
      </c>
      <c r="F22" s="137"/>
      <c r="G22" s="138"/>
      <c r="H22" s="136" t="s">
        <v>4</v>
      </c>
      <c r="I22" s="130" t="s">
        <v>18</v>
      </c>
      <c r="J22" s="131" t="s">
        <v>19</v>
      </c>
      <c r="K22" s="131" t="s">
        <v>20</v>
      </c>
      <c r="L22" s="131" t="s">
        <v>37</v>
      </c>
    </row>
    <row r="23" spans="2:12" ht="70.5" customHeight="1" thickBot="1" x14ac:dyDescent="0.3">
      <c r="B23" s="125"/>
      <c r="C23" s="125"/>
      <c r="D23" s="125"/>
      <c r="E23" s="68" t="s">
        <v>15</v>
      </c>
      <c r="F23" s="68" t="s">
        <v>16</v>
      </c>
      <c r="G23" s="68" t="s">
        <v>17</v>
      </c>
      <c r="H23" s="129"/>
      <c r="I23" s="120"/>
      <c r="J23" s="118"/>
      <c r="K23" s="118"/>
      <c r="L23" s="118"/>
    </row>
    <row r="24" spans="2:12" ht="39.75" customHeight="1" thickBot="1" x14ac:dyDescent="0.3">
      <c r="B24" s="114" t="s">
        <v>1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6"/>
    </row>
    <row r="25" spans="2:12" ht="39.75" customHeight="1" thickBot="1" x14ac:dyDescent="0.3">
      <c r="B25" s="81" t="s">
        <v>89</v>
      </c>
      <c r="C25" s="82" t="s">
        <v>105</v>
      </c>
      <c r="D25" s="15">
        <v>100</v>
      </c>
      <c r="E25" s="35">
        <v>1.95</v>
      </c>
      <c r="F25" s="35">
        <v>8.4333333333333318</v>
      </c>
      <c r="G25" s="35">
        <v>11.566666666666666</v>
      </c>
      <c r="H25" s="35">
        <v>13.416666666666668</v>
      </c>
      <c r="I25" s="10">
        <v>14.6</v>
      </c>
      <c r="J25" s="11">
        <v>37.583333333333336</v>
      </c>
      <c r="K25" s="43">
        <v>25.166666666666668</v>
      </c>
      <c r="L25" s="10">
        <v>1.5</v>
      </c>
    </row>
    <row r="26" spans="2:12" ht="39.75" customHeight="1" thickBot="1" x14ac:dyDescent="0.3">
      <c r="B26" s="83" t="s">
        <v>24</v>
      </c>
      <c r="C26" s="14" t="s">
        <v>39</v>
      </c>
      <c r="D26" s="15">
        <v>250</v>
      </c>
      <c r="E26" s="16">
        <v>5.87</v>
      </c>
      <c r="F26" s="16">
        <v>5.55</v>
      </c>
      <c r="G26" s="16">
        <v>19.27</v>
      </c>
      <c r="H26" s="16">
        <v>150.85</v>
      </c>
      <c r="I26" s="10">
        <v>11.5</v>
      </c>
      <c r="J26" s="12">
        <v>61.25</v>
      </c>
      <c r="K26" s="55">
        <v>38.26</v>
      </c>
      <c r="L26" s="17">
        <v>2.5</v>
      </c>
    </row>
    <row r="27" spans="2:12" ht="39.75" customHeight="1" thickBot="1" x14ac:dyDescent="0.3">
      <c r="B27" s="13" t="s">
        <v>53</v>
      </c>
      <c r="C27" s="14" t="s">
        <v>54</v>
      </c>
      <c r="D27" s="15">
        <v>100</v>
      </c>
      <c r="E27" s="16">
        <v>18.59</v>
      </c>
      <c r="F27" s="16">
        <v>11.38</v>
      </c>
      <c r="G27" s="16">
        <v>15.17</v>
      </c>
      <c r="H27" s="17">
        <v>174.9</v>
      </c>
      <c r="I27" s="17">
        <v>1.21</v>
      </c>
      <c r="J27" s="18">
        <v>1.25</v>
      </c>
      <c r="K27" s="19">
        <v>2.04</v>
      </c>
      <c r="L27" s="17">
        <v>0.08</v>
      </c>
    </row>
    <row r="28" spans="2:12" ht="39.75" customHeight="1" thickBot="1" x14ac:dyDescent="0.3">
      <c r="B28" s="15" t="s">
        <v>90</v>
      </c>
      <c r="C28" s="14" t="s">
        <v>91</v>
      </c>
      <c r="D28" s="15">
        <v>180</v>
      </c>
      <c r="E28" s="16">
        <v>3.9</v>
      </c>
      <c r="F28" s="16">
        <v>5.2079999999999993</v>
      </c>
      <c r="G28" s="16">
        <v>26.46</v>
      </c>
      <c r="H28" s="35">
        <v>168.828</v>
      </c>
      <c r="I28" s="17">
        <v>31.14</v>
      </c>
      <c r="J28" s="22">
        <v>55.716000000000001</v>
      </c>
      <c r="K28" s="19">
        <v>39.611999999999995</v>
      </c>
      <c r="L28" s="17">
        <v>1.476</v>
      </c>
    </row>
    <row r="29" spans="2:12" ht="39.75" customHeight="1" thickBot="1" x14ac:dyDescent="0.3">
      <c r="B29" s="59" t="s">
        <v>23</v>
      </c>
      <c r="C29" s="14" t="s">
        <v>40</v>
      </c>
      <c r="D29" s="15">
        <v>40</v>
      </c>
      <c r="E29" s="16">
        <v>3.04</v>
      </c>
      <c r="F29" s="16">
        <v>0.32</v>
      </c>
      <c r="G29" s="16">
        <v>19.68</v>
      </c>
      <c r="H29" s="16">
        <v>94</v>
      </c>
      <c r="I29" s="19">
        <v>0</v>
      </c>
      <c r="J29" s="39">
        <v>9.1999999999999993</v>
      </c>
      <c r="K29" s="19">
        <v>13.2</v>
      </c>
      <c r="L29" s="19">
        <v>0.76</v>
      </c>
    </row>
    <row r="30" spans="2:12" ht="39.75" customHeight="1" thickBot="1" x14ac:dyDescent="0.3">
      <c r="B30" s="13" t="s">
        <v>25</v>
      </c>
      <c r="C30" s="21" t="s">
        <v>41</v>
      </c>
      <c r="D30" s="20">
        <v>20</v>
      </c>
      <c r="E30" s="10">
        <v>1.32</v>
      </c>
      <c r="F30" s="10">
        <v>0.24</v>
      </c>
      <c r="G30" s="10">
        <v>6.68</v>
      </c>
      <c r="H30" s="16">
        <v>34.799999999999997</v>
      </c>
      <c r="I30" s="17">
        <v>0</v>
      </c>
      <c r="J30" s="22">
        <v>6.6</v>
      </c>
      <c r="K30" s="19">
        <v>11.4</v>
      </c>
      <c r="L30" s="17">
        <v>0.9</v>
      </c>
    </row>
    <row r="31" spans="2:12" ht="39.75" customHeight="1" thickBot="1" x14ac:dyDescent="0.3">
      <c r="B31" s="13" t="s">
        <v>92</v>
      </c>
      <c r="C31" s="21" t="s">
        <v>70</v>
      </c>
      <c r="D31" s="20">
        <v>180</v>
      </c>
      <c r="E31" s="10">
        <v>0.46</v>
      </c>
      <c r="F31" s="10">
        <v>0.19</v>
      </c>
      <c r="G31" s="10">
        <v>9.2200000000000006</v>
      </c>
      <c r="H31" s="16">
        <v>49.11</v>
      </c>
      <c r="I31" s="17">
        <v>135</v>
      </c>
      <c r="J31" s="22">
        <v>8.18</v>
      </c>
      <c r="K31" s="19">
        <v>2.2999999999999998</v>
      </c>
      <c r="L31" s="17">
        <v>0.41</v>
      </c>
    </row>
    <row r="32" spans="2:12" ht="52.5" customHeight="1" thickBot="1" x14ac:dyDescent="0.45">
      <c r="B32" s="8"/>
      <c r="C32" s="23" t="s">
        <v>2</v>
      </c>
      <c r="D32" s="78">
        <f t="shared" ref="D32:L32" si="3">SUM(D25:D31)</f>
        <v>870</v>
      </c>
      <c r="E32" s="79">
        <f t="shared" si="3"/>
        <v>35.130000000000003</v>
      </c>
      <c r="F32" s="79">
        <f t="shared" si="3"/>
        <v>31.321333333333328</v>
      </c>
      <c r="G32" s="79">
        <f t="shared" si="3"/>
        <v>108.04666666666668</v>
      </c>
      <c r="H32" s="79">
        <f t="shared" si="3"/>
        <v>685.90466666666657</v>
      </c>
      <c r="I32" s="79">
        <f t="shared" si="3"/>
        <v>193.45</v>
      </c>
      <c r="J32" s="79">
        <f t="shared" si="3"/>
        <v>179.77933333333334</v>
      </c>
      <c r="K32" s="79">
        <f t="shared" si="3"/>
        <v>131.97866666666667</v>
      </c>
      <c r="L32" s="79">
        <f t="shared" si="3"/>
        <v>7.6260000000000003</v>
      </c>
    </row>
    <row r="33" spans="2:12" ht="39.75" customHeight="1" thickBot="1" x14ac:dyDescent="0.3">
      <c r="B33" s="114" t="s">
        <v>28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6"/>
    </row>
    <row r="34" spans="2:12" ht="39.75" customHeight="1" thickBot="1" x14ac:dyDescent="0.3">
      <c r="B34" s="24" t="s">
        <v>69</v>
      </c>
      <c r="C34" s="25" t="s">
        <v>47</v>
      </c>
      <c r="D34" s="26">
        <v>110</v>
      </c>
      <c r="E34" s="27">
        <v>10.210000000000001</v>
      </c>
      <c r="F34" s="27">
        <v>11.9</v>
      </c>
      <c r="G34" s="27">
        <v>1.92</v>
      </c>
      <c r="H34" s="27">
        <v>161.88</v>
      </c>
      <c r="I34" s="27">
        <v>0.43</v>
      </c>
      <c r="J34" s="27">
        <v>86.51</v>
      </c>
      <c r="K34" s="17">
        <v>14.59</v>
      </c>
      <c r="L34" s="28">
        <v>2.1</v>
      </c>
    </row>
    <row r="35" spans="2:12" ht="39.75" customHeight="1" thickBot="1" x14ac:dyDescent="0.3">
      <c r="B35" s="13" t="s">
        <v>50</v>
      </c>
      <c r="C35" s="29" t="s">
        <v>73</v>
      </c>
      <c r="D35" s="13">
        <v>20</v>
      </c>
      <c r="E35" s="30">
        <v>1.5</v>
      </c>
      <c r="F35" s="30">
        <v>1.96</v>
      </c>
      <c r="G35" s="30">
        <v>14.88</v>
      </c>
      <c r="H35" s="30">
        <v>82.8</v>
      </c>
      <c r="I35" s="30">
        <v>0</v>
      </c>
      <c r="J35" s="30">
        <v>5.8</v>
      </c>
      <c r="K35" s="19">
        <v>8</v>
      </c>
      <c r="L35" s="19">
        <v>0.42</v>
      </c>
    </row>
    <row r="36" spans="2:12" ht="39.75" customHeight="1" thickBot="1" x14ac:dyDescent="0.3">
      <c r="B36" s="26" t="s">
        <v>23</v>
      </c>
      <c r="C36" s="25" t="s">
        <v>40</v>
      </c>
      <c r="D36" s="26">
        <v>20</v>
      </c>
      <c r="E36" s="27">
        <v>1.52</v>
      </c>
      <c r="F36" s="27">
        <v>0.16</v>
      </c>
      <c r="G36" s="27">
        <v>9.84</v>
      </c>
      <c r="H36" s="27">
        <v>47</v>
      </c>
      <c r="I36" s="27">
        <v>0</v>
      </c>
      <c r="J36" s="27">
        <v>4.5999999999999996</v>
      </c>
      <c r="K36" s="19">
        <v>6.6</v>
      </c>
      <c r="L36" s="31">
        <v>0.38</v>
      </c>
    </row>
    <row r="37" spans="2:12" ht="39.75" customHeight="1" thickBot="1" x14ac:dyDescent="0.3">
      <c r="B37" s="26" t="s">
        <v>22</v>
      </c>
      <c r="C37" s="25" t="s">
        <v>46</v>
      </c>
      <c r="D37" s="26">
        <v>180</v>
      </c>
      <c r="E37" s="27">
        <v>0</v>
      </c>
      <c r="F37" s="27">
        <v>0</v>
      </c>
      <c r="G37" s="27">
        <v>6.29</v>
      </c>
      <c r="H37" s="27">
        <v>25.14</v>
      </c>
      <c r="I37" s="27">
        <v>0.05</v>
      </c>
      <c r="J37" s="27">
        <v>2.42</v>
      </c>
      <c r="K37" s="17">
        <v>1.98</v>
      </c>
      <c r="L37" s="28">
        <v>0.39</v>
      </c>
    </row>
    <row r="38" spans="2:12" ht="47.25" customHeight="1" thickBot="1" x14ac:dyDescent="0.45">
      <c r="B38" s="26"/>
      <c r="C38" s="45" t="s">
        <v>29</v>
      </c>
      <c r="D38" s="46">
        <f>SUM(D34:D37)</f>
        <v>330</v>
      </c>
      <c r="E38" s="47">
        <f>SUM(E34:E37)</f>
        <v>13.23</v>
      </c>
      <c r="F38" s="47">
        <f t="shared" ref="F38:L38" si="4">SUM(F34:F37)</f>
        <v>14.02</v>
      </c>
      <c r="G38" s="47">
        <f t="shared" si="4"/>
        <v>32.93</v>
      </c>
      <c r="H38" s="47">
        <f t="shared" si="4"/>
        <v>316.82</v>
      </c>
      <c r="I38" s="47">
        <f t="shared" si="4"/>
        <v>0.48</v>
      </c>
      <c r="J38" s="47">
        <f t="shared" si="4"/>
        <v>99.33</v>
      </c>
      <c r="K38" s="47">
        <f t="shared" si="4"/>
        <v>31.169999999999998</v>
      </c>
      <c r="L38" s="49">
        <f t="shared" si="4"/>
        <v>3.29</v>
      </c>
    </row>
    <row r="39" spans="2:12" ht="45.75" customHeight="1" thickBot="1" x14ac:dyDescent="0.45">
      <c r="B39" s="13"/>
      <c r="C39" s="45" t="s">
        <v>3</v>
      </c>
      <c r="D39" s="46">
        <f t="shared" ref="D39:L39" si="5">D32+D38</f>
        <v>1200</v>
      </c>
      <c r="E39" s="47">
        <f t="shared" si="5"/>
        <v>48.36</v>
      </c>
      <c r="F39" s="47">
        <f t="shared" si="5"/>
        <v>45.341333333333324</v>
      </c>
      <c r="G39" s="47">
        <f t="shared" si="5"/>
        <v>140.97666666666669</v>
      </c>
      <c r="H39" s="47">
        <f t="shared" si="5"/>
        <v>1002.7246666666665</v>
      </c>
      <c r="I39" s="47">
        <f t="shared" si="5"/>
        <v>193.92999999999998</v>
      </c>
      <c r="J39" s="47">
        <f t="shared" si="5"/>
        <v>279.10933333333332</v>
      </c>
      <c r="K39" s="47">
        <f t="shared" si="5"/>
        <v>163.14866666666666</v>
      </c>
      <c r="L39" s="49">
        <f t="shared" si="5"/>
        <v>10.916</v>
      </c>
    </row>
    <row r="40" spans="2:12" ht="51" customHeight="1" thickBot="1" x14ac:dyDescent="0.3">
      <c r="B40" s="132" t="s">
        <v>8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34"/>
    </row>
    <row r="41" spans="2:12" ht="39.75" customHeight="1" thickBot="1" x14ac:dyDescent="0.3">
      <c r="B41" s="135" t="s">
        <v>5</v>
      </c>
      <c r="C41" s="135" t="s">
        <v>0</v>
      </c>
      <c r="D41" s="135" t="s">
        <v>21</v>
      </c>
      <c r="E41" s="136" t="s">
        <v>14</v>
      </c>
      <c r="F41" s="137"/>
      <c r="G41" s="138"/>
      <c r="H41" s="136" t="s">
        <v>4</v>
      </c>
      <c r="I41" s="130" t="s">
        <v>18</v>
      </c>
      <c r="J41" s="131" t="s">
        <v>19</v>
      </c>
      <c r="K41" s="131" t="s">
        <v>20</v>
      </c>
      <c r="L41" s="131" t="s">
        <v>37</v>
      </c>
    </row>
    <row r="42" spans="2:12" ht="66" customHeight="1" thickBot="1" x14ac:dyDescent="0.3">
      <c r="B42" s="125"/>
      <c r="C42" s="125"/>
      <c r="D42" s="125"/>
      <c r="E42" s="68" t="s">
        <v>15</v>
      </c>
      <c r="F42" s="68" t="s">
        <v>16</v>
      </c>
      <c r="G42" s="68" t="s">
        <v>17</v>
      </c>
      <c r="H42" s="129"/>
      <c r="I42" s="120"/>
      <c r="J42" s="118"/>
      <c r="K42" s="118"/>
      <c r="L42" s="118"/>
    </row>
    <row r="43" spans="2:12" ht="39.75" customHeight="1" thickBot="1" x14ac:dyDescent="0.3">
      <c r="B43" s="114" t="s">
        <v>1</v>
      </c>
      <c r="C43" s="115"/>
      <c r="D43" s="115"/>
      <c r="E43" s="115"/>
      <c r="F43" s="115"/>
      <c r="G43" s="115"/>
      <c r="H43" s="115"/>
      <c r="I43" s="115"/>
      <c r="J43" s="115"/>
      <c r="K43" s="115"/>
      <c r="L43" s="116"/>
    </row>
    <row r="44" spans="2:12" ht="39.75" customHeight="1" thickBot="1" x14ac:dyDescent="0.3">
      <c r="B44" s="34" t="s">
        <v>93</v>
      </c>
      <c r="C44" s="14" t="s">
        <v>84</v>
      </c>
      <c r="D44" s="15">
        <v>100</v>
      </c>
      <c r="E44" s="35">
        <v>1.1000000000000001</v>
      </c>
      <c r="F44" s="35">
        <v>0.2</v>
      </c>
      <c r="G44" s="35">
        <v>3.7999999999999994</v>
      </c>
      <c r="H44" s="35">
        <v>22</v>
      </c>
      <c r="I44" s="10">
        <v>17.5</v>
      </c>
      <c r="J44" s="11">
        <v>14</v>
      </c>
      <c r="K44" s="43">
        <v>20</v>
      </c>
      <c r="L44" s="10">
        <v>0.85</v>
      </c>
    </row>
    <row r="45" spans="2:12" ht="39.75" customHeight="1" thickBot="1" x14ac:dyDescent="0.3">
      <c r="B45" s="15" t="s">
        <v>61</v>
      </c>
      <c r="C45" s="14" t="s">
        <v>43</v>
      </c>
      <c r="D45" s="15">
        <v>250</v>
      </c>
      <c r="E45" s="16">
        <v>1.8</v>
      </c>
      <c r="F45" s="16">
        <v>4.9249999999999998</v>
      </c>
      <c r="G45" s="16">
        <v>10.9375</v>
      </c>
      <c r="H45" s="16">
        <v>103.75</v>
      </c>
      <c r="I45" s="10">
        <v>19.987500000000001</v>
      </c>
      <c r="J45" s="12">
        <v>62.85</v>
      </c>
      <c r="K45" s="19">
        <v>24.65</v>
      </c>
      <c r="L45" s="17">
        <v>1.1125</v>
      </c>
    </row>
    <row r="46" spans="2:12" ht="39.75" customHeight="1" thickBot="1" x14ac:dyDescent="0.3">
      <c r="B46" s="20" t="s">
        <v>62</v>
      </c>
      <c r="C46" s="21" t="s">
        <v>63</v>
      </c>
      <c r="D46" s="20">
        <v>250</v>
      </c>
      <c r="E46" s="10">
        <v>24.42</v>
      </c>
      <c r="F46" s="10">
        <v>8.1840000000000011</v>
      </c>
      <c r="G46" s="10">
        <v>45.06</v>
      </c>
      <c r="H46" s="17">
        <v>351.80400000000003</v>
      </c>
      <c r="I46" s="17">
        <v>5.0039999999999996</v>
      </c>
      <c r="J46" s="22">
        <v>26.64</v>
      </c>
      <c r="K46" s="19">
        <v>110.748</v>
      </c>
      <c r="L46" s="17">
        <v>2.1360000000000001</v>
      </c>
    </row>
    <row r="47" spans="2:12" ht="39.75" customHeight="1" thickBot="1" x14ac:dyDescent="0.3">
      <c r="B47" s="59" t="s">
        <v>23</v>
      </c>
      <c r="C47" s="14" t="s">
        <v>40</v>
      </c>
      <c r="D47" s="15">
        <v>40</v>
      </c>
      <c r="E47" s="16">
        <v>3.04</v>
      </c>
      <c r="F47" s="16">
        <v>0.32</v>
      </c>
      <c r="G47" s="16">
        <v>19.68</v>
      </c>
      <c r="H47" s="16">
        <v>94</v>
      </c>
      <c r="I47" s="19">
        <v>0</v>
      </c>
      <c r="J47" s="39">
        <v>9.1999999999999993</v>
      </c>
      <c r="K47" s="19">
        <v>13.2</v>
      </c>
      <c r="L47" s="19">
        <v>0.76</v>
      </c>
    </row>
    <row r="48" spans="2:12" ht="39.75" customHeight="1" thickBot="1" x14ac:dyDescent="0.3">
      <c r="B48" s="13" t="s">
        <v>25</v>
      </c>
      <c r="C48" s="21" t="s">
        <v>41</v>
      </c>
      <c r="D48" s="20">
        <v>30</v>
      </c>
      <c r="E48" s="10">
        <v>1.98</v>
      </c>
      <c r="F48" s="10">
        <v>0.36</v>
      </c>
      <c r="G48" s="10">
        <v>10.02</v>
      </c>
      <c r="H48" s="16">
        <v>52.2</v>
      </c>
      <c r="I48" s="17">
        <v>0</v>
      </c>
      <c r="J48" s="22">
        <v>9.9</v>
      </c>
      <c r="K48" s="19">
        <v>17.100000000000001</v>
      </c>
      <c r="L48" s="17">
        <v>1.35</v>
      </c>
    </row>
    <row r="49" spans="2:12" ht="39.75" customHeight="1" thickBot="1" x14ac:dyDescent="0.3">
      <c r="B49" s="13" t="s">
        <v>22</v>
      </c>
      <c r="C49" s="14" t="s">
        <v>46</v>
      </c>
      <c r="D49" s="54">
        <v>180</v>
      </c>
      <c r="E49" s="19">
        <v>0</v>
      </c>
      <c r="F49" s="19">
        <v>0</v>
      </c>
      <c r="G49" s="19">
        <v>6.29</v>
      </c>
      <c r="H49" s="19">
        <v>25.14</v>
      </c>
      <c r="I49" s="10">
        <v>0.05</v>
      </c>
      <c r="J49" s="12">
        <v>2.42</v>
      </c>
      <c r="K49" s="19">
        <v>1.98</v>
      </c>
      <c r="L49" s="17">
        <v>0.39</v>
      </c>
    </row>
    <row r="50" spans="2:12" ht="39.75" customHeight="1" thickBot="1" x14ac:dyDescent="0.45">
      <c r="B50" s="15"/>
      <c r="C50" s="57" t="s">
        <v>2</v>
      </c>
      <c r="D50" s="58">
        <f t="shared" ref="D50:L50" si="6">SUM(D44:D49)</f>
        <v>850</v>
      </c>
      <c r="E50" s="47">
        <f t="shared" si="6"/>
        <v>32.339999999999996</v>
      </c>
      <c r="F50" s="47">
        <f t="shared" si="6"/>
        <v>13.989000000000001</v>
      </c>
      <c r="G50" s="47">
        <f t="shared" si="6"/>
        <v>95.787499999999994</v>
      </c>
      <c r="H50" s="47">
        <f t="shared" si="6"/>
        <v>648.89400000000012</v>
      </c>
      <c r="I50" s="49">
        <f t="shared" si="6"/>
        <v>42.541499999999992</v>
      </c>
      <c r="J50" s="70">
        <f t="shared" si="6"/>
        <v>125.01</v>
      </c>
      <c r="K50" s="49">
        <f t="shared" si="6"/>
        <v>187.67799999999997</v>
      </c>
      <c r="L50" s="49">
        <f t="shared" si="6"/>
        <v>6.5984999999999987</v>
      </c>
    </row>
    <row r="51" spans="2:12" ht="39.75" customHeight="1" thickBot="1" x14ac:dyDescent="0.3">
      <c r="B51" s="114" t="s">
        <v>28</v>
      </c>
      <c r="C51" s="115"/>
      <c r="D51" s="115"/>
      <c r="E51" s="115"/>
      <c r="F51" s="115"/>
      <c r="G51" s="115"/>
      <c r="H51" s="115"/>
      <c r="I51" s="115"/>
      <c r="J51" s="115"/>
      <c r="K51" s="115"/>
      <c r="L51" s="116"/>
    </row>
    <row r="52" spans="2:12" ht="39.75" customHeight="1" thickBot="1" x14ac:dyDescent="0.3">
      <c r="B52" s="24" t="s">
        <v>74</v>
      </c>
      <c r="C52" s="25" t="s">
        <v>75</v>
      </c>
      <c r="D52" s="26">
        <v>100</v>
      </c>
      <c r="E52" s="27">
        <v>5.49</v>
      </c>
      <c r="F52" s="27">
        <v>3.49</v>
      </c>
      <c r="G52" s="27">
        <v>51.01</v>
      </c>
      <c r="H52" s="27">
        <v>254.47</v>
      </c>
      <c r="I52" s="27">
        <v>0</v>
      </c>
      <c r="J52" s="27">
        <v>9.16</v>
      </c>
      <c r="K52" s="17">
        <v>8</v>
      </c>
      <c r="L52" s="28">
        <v>0.62</v>
      </c>
    </row>
    <row r="53" spans="2:12" ht="39.75" customHeight="1" thickBot="1" x14ac:dyDescent="0.3">
      <c r="B53" s="24" t="s">
        <v>22</v>
      </c>
      <c r="C53" s="25" t="s">
        <v>46</v>
      </c>
      <c r="D53" s="26">
        <v>180</v>
      </c>
      <c r="E53" s="27">
        <v>0</v>
      </c>
      <c r="F53" s="27">
        <v>0</v>
      </c>
      <c r="G53" s="27">
        <v>6.29</v>
      </c>
      <c r="H53" s="27">
        <v>25.14</v>
      </c>
      <c r="I53" s="27">
        <v>0.05</v>
      </c>
      <c r="J53" s="27">
        <v>2.42</v>
      </c>
      <c r="K53" s="69">
        <v>1.98</v>
      </c>
      <c r="L53" s="28">
        <v>0.39</v>
      </c>
    </row>
    <row r="54" spans="2:12" ht="39.75" customHeight="1" thickBot="1" x14ac:dyDescent="0.45">
      <c r="B54" s="26"/>
      <c r="C54" s="45" t="s">
        <v>29</v>
      </c>
      <c r="D54" s="85">
        <f t="shared" ref="D54:L54" si="7">SUM(D52:D53)</f>
        <v>280</v>
      </c>
      <c r="E54" s="48">
        <f t="shared" si="7"/>
        <v>5.49</v>
      </c>
      <c r="F54" s="48">
        <f t="shared" si="7"/>
        <v>3.49</v>
      </c>
      <c r="G54" s="48">
        <f t="shared" si="7"/>
        <v>57.3</v>
      </c>
      <c r="H54" s="48">
        <f t="shared" si="7"/>
        <v>279.61</v>
      </c>
      <c r="I54" s="48">
        <f t="shared" si="7"/>
        <v>0.05</v>
      </c>
      <c r="J54" s="48">
        <f t="shared" si="7"/>
        <v>11.58</v>
      </c>
      <c r="K54" s="48">
        <f t="shared" si="7"/>
        <v>9.98</v>
      </c>
      <c r="L54" s="49">
        <f t="shared" si="7"/>
        <v>1.01</v>
      </c>
    </row>
    <row r="55" spans="2:12" ht="39.75" customHeight="1" thickBot="1" x14ac:dyDescent="0.45">
      <c r="B55" s="15"/>
      <c r="C55" s="57" t="s">
        <v>3</v>
      </c>
      <c r="D55" s="77">
        <f t="shared" ref="D55:L55" si="8">D50+D54</f>
        <v>1130</v>
      </c>
      <c r="E55" s="77">
        <f t="shared" si="8"/>
        <v>37.83</v>
      </c>
      <c r="F55" s="77">
        <f t="shared" si="8"/>
        <v>17.478999999999999</v>
      </c>
      <c r="G55" s="77">
        <f t="shared" si="8"/>
        <v>153.08749999999998</v>
      </c>
      <c r="H55" s="77">
        <f t="shared" si="8"/>
        <v>928.50400000000013</v>
      </c>
      <c r="I55" s="77">
        <f t="shared" si="8"/>
        <v>42.591499999999989</v>
      </c>
      <c r="J55" s="77">
        <f t="shared" si="8"/>
        <v>136.59</v>
      </c>
      <c r="K55" s="77">
        <f t="shared" si="8"/>
        <v>197.65799999999996</v>
      </c>
      <c r="L55" s="49">
        <f t="shared" si="8"/>
        <v>7.6084999999999985</v>
      </c>
    </row>
    <row r="56" spans="2:12" ht="39.75" customHeight="1" thickBot="1" x14ac:dyDescent="0.3">
      <c r="B56" s="132" t="s">
        <v>9</v>
      </c>
      <c r="C56" s="133"/>
      <c r="D56" s="133"/>
      <c r="E56" s="133"/>
      <c r="F56" s="133"/>
      <c r="G56" s="133"/>
      <c r="H56" s="133"/>
      <c r="I56" s="133"/>
      <c r="J56" s="133"/>
      <c r="K56" s="133"/>
      <c r="L56" s="134"/>
    </row>
    <row r="57" spans="2:12" ht="39.75" customHeight="1" thickBot="1" x14ac:dyDescent="0.3">
      <c r="B57" s="135" t="s">
        <v>5</v>
      </c>
      <c r="C57" s="135" t="s">
        <v>0</v>
      </c>
      <c r="D57" s="135" t="s">
        <v>21</v>
      </c>
      <c r="E57" s="136" t="s">
        <v>14</v>
      </c>
      <c r="F57" s="137"/>
      <c r="G57" s="138"/>
      <c r="H57" s="136" t="s">
        <v>4</v>
      </c>
      <c r="I57" s="130" t="s">
        <v>18</v>
      </c>
      <c r="J57" s="131" t="s">
        <v>19</v>
      </c>
      <c r="K57" s="131" t="s">
        <v>20</v>
      </c>
      <c r="L57" s="131" t="s">
        <v>37</v>
      </c>
    </row>
    <row r="58" spans="2:12" ht="66" customHeight="1" thickBot="1" x14ac:dyDescent="0.3">
      <c r="B58" s="125"/>
      <c r="C58" s="125"/>
      <c r="D58" s="125"/>
      <c r="E58" s="68" t="s">
        <v>15</v>
      </c>
      <c r="F58" s="68" t="s">
        <v>16</v>
      </c>
      <c r="G58" s="68" t="s">
        <v>17</v>
      </c>
      <c r="H58" s="129"/>
      <c r="I58" s="120"/>
      <c r="J58" s="118"/>
      <c r="K58" s="118"/>
      <c r="L58" s="118"/>
    </row>
    <row r="59" spans="2:12" ht="39.75" customHeight="1" thickBot="1" x14ac:dyDescent="0.3">
      <c r="B59" s="114" t="s">
        <v>1</v>
      </c>
      <c r="C59" s="115"/>
      <c r="D59" s="115"/>
      <c r="E59" s="115"/>
      <c r="F59" s="115"/>
      <c r="G59" s="115"/>
      <c r="H59" s="115"/>
      <c r="I59" s="115"/>
      <c r="J59" s="115"/>
      <c r="K59" s="145"/>
      <c r="L59" s="146"/>
    </row>
    <row r="60" spans="2:12" ht="39.75" customHeight="1" thickBot="1" x14ac:dyDescent="0.3">
      <c r="B60" s="54" t="s">
        <v>94</v>
      </c>
      <c r="C60" s="86" t="s">
        <v>106</v>
      </c>
      <c r="D60" s="83">
        <v>100</v>
      </c>
      <c r="E60" s="10">
        <v>1.6</v>
      </c>
      <c r="F60" s="10">
        <v>6.3</v>
      </c>
      <c r="G60" s="10">
        <v>7.4000000000000012</v>
      </c>
      <c r="H60" s="10">
        <v>90.8</v>
      </c>
      <c r="I60" s="10">
        <v>16.999999999999996</v>
      </c>
      <c r="J60" s="11">
        <v>21</v>
      </c>
      <c r="K60" s="55">
        <v>5.2</v>
      </c>
      <c r="L60" s="17">
        <v>0.1</v>
      </c>
    </row>
    <row r="61" spans="2:12" ht="39.75" customHeight="1" thickBot="1" x14ac:dyDescent="0.3">
      <c r="B61" s="54" t="s">
        <v>95</v>
      </c>
      <c r="C61" s="14" t="s">
        <v>107</v>
      </c>
      <c r="D61" s="15">
        <v>250</v>
      </c>
      <c r="E61" s="16">
        <v>3.8624999999999998</v>
      </c>
      <c r="F61" s="16">
        <v>3.9375</v>
      </c>
      <c r="G61" s="16">
        <v>14.75</v>
      </c>
      <c r="H61" s="16">
        <v>119.5</v>
      </c>
      <c r="I61" s="10">
        <v>5.75</v>
      </c>
      <c r="J61" s="12">
        <v>20.625</v>
      </c>
      <c r="K61" s="55">
        <v>23.5</v>
      </c>
      <c r="L61" s="17">
        <v>0.5</v>
      </c>
    </row>
    <row r="62" spans="2:12" ht="39.75" customHeight="1" thickBot="1" x14ac:dyDescent="0.3">
      <c r="B62" s="20" t="s">
        <v>51</v>
      </c>
      <c r="C62" s="21" t="s">
        <v>96</v>
      </c>
      <c r="D62" s="20">
        <v>250</v>
      </c>
      <c r="E62" s="10">
        <v>7.3125</v>
      </c>
      <c r="F62" s="10">
        <v>10.525</v>
      </c>
      <c r="G62" s="10">
        <v>17.3</v>
      </c>
      <c r="H62" s="10">
        <v>195.42500000000001</v>
      </c>
      <c r="I62" s="10">
        <v>91.6875</v>
      </c>
      <c r="J62" s="11">
        <v>108.2</v>
      </c>
      <c r="K62" s="55">
        <v>44.25</v>
      </c>
      <c r="L62" s="17">
        <v>1.825</v>
      </c>
    </row>
    <row r="63" spans="2:12" ht="39.75" customHeight="1" thickBot="1" x14ac:dyDescent="0.3">
      <c r="B63" s="15" t="s">
        <v>23</v>
      </c>
      <c r="C63" s="14" t="s">
        <v>40</v>
      </c>
      <c r="D63" s="15">
        <v>40</v>
      </c>
      <c r="E63" s="16">
        <v>3.04</v>
      </c>
      <c r="F63" s="16">
        <v>0.32</v>
      </c>
      <c r="G63" s="16">
        <v>19.68</v>
      </c>
      <c r="H63" s="16">
        <v>94</v>
      </c>
      <c r="I63" s="10">
        <v>0</v>
      </c>
      <c r="J63" s="12">
        <v>9.1999999999999993</v>
      </c>
      <c r="K63" s="43">
        <v>13.2</v>
      </c>
      <c r="L63" s="10">
        <v>0.76</v>
      </c>
    </row>
    <row r="64" spans="2:12" ht="39.75" customHeight="1" thickBot="1" x14ac:dyDescent="0.3">
      <c r="B64" s="13" t="s">
        <v>25</v>
      </c>
      <c r="C64" s="21" t="s">
        <v>41</v>
      </c>
      <c r="D64" s="20">
        <v>30</v>
      </c>
      <c r="E64" s="10">
        <v>1.98</v>
      </c>
      <c r="F64" s="10">
        <v>0.36</v>
      </c>
      <c r="G64" s="10">
        <v>10.02</v>
      </c>
      <c r="H64" s="16">
        <v>52.2</v>
      </c>
      <c r="I64" s="17">
        <v>0</v>
      </c>
      <c r="J64" s="22">
        <v>9.9</v>
      </c>
      <c r="K64" s="19">
        <v>17.100000000000001</v>
      </c>
      <c r="L64" s="17">
        <v>1.35</v>
      </c>
    </row>
    <row r="65" spans="2:12" ht="39.75" customHeight="1" thickBot="1" x14ac:dyDescent="0.3">
      <c r="B65" s="15" t="s">
        <v>36</v>
      </c>
      <c r="C65" s="14" t="s">
        <v>88</v>
      </c>
      <c r="D65" s="15">
        <v>180</v>
      </c>
      <c r="E65" s="16">
        <v>1.04</v>
      </c>
      <c r="F65" s="16">
        <v>0.27</v>
      </c>
      <c r="G65" s="16">
        <v>42.53</v>
      </c>
      <c r="H65" s="16">
        <v>176.74</v>
      </c>
      <c r="I65" s="17">
        <v>0.72</v>
      </c>
      <c r="J65" s="22">
        <v>5.26</v>
      </c>
      <c r="K65" s="19">
        <v>30.03</v>
      </c>
      <c r="L65" s="17">
        <v>0.86</v>
      </c>
    </row>
    <row r="66" spans="2:12" ht="39.75" customHeight="1" thickBot="1" x14ac:dyDescent="0.45">
      <c r="B66" s="20"/>
      <c r="C66" s="87" t="s">
        <v>2</v>
      </c>
      <c r="D66" s="78">
        <f t="shared" ref="D66:L66" si="9">SUM(D60:D65)</f>
        <v>850</v>
      </c>
      <c r="E66" s="88">
        <f t="shared" si="9"/>
        <v>18.835000000000001</v>
      </c>
      <c r="F66" s="88">
        <f t="shared" si="9"/>
        <v>21.712500000000002</v>
      </c>
      <c r="G66" s="88">
        <f t="shared" si="9"/>
        <v>111.68</v>
      </c>
      <c r="H66" s="88">
        <f t="shared" si="9"/>
        <v>728.66500000000008</v>
      </c>
      <c r="I66" s="49">
        <f t="shared" si="9"/>
        <v>115.1575</v>
      </c>
      <c r="J66" s="89">
        <f t="shared" si="9"/>
        <v>174.18499999999997</v>
      </c>
      <c r="K66" s="88">
        <f t="shared" si="9"/>
        <v>133.28</v>
      </c>
      <c r="L66" s="89">
        <f t="shared" si="9"/>
        <v>5.3950000000000005</v>
      </c>
    </row>
    <row r="67" spans="2:12" ht="39.75" customHeight="1" thickBot="1" x14ac:dyDescent="0.3">
      <c r="B67" s="114" t="s">
        <v>28</v>
      </c>
      <c r="C67" s="115"/>
      <c r="D67" s="115"/>
      <c r="E67" s="115"/>
      <c r="F67" s="115"/>
      <c r="G67" s="115"/>
      <c r="H67" s="115"/>
      <c r="I67" s="115"/>
      <c r="J67" s="115"/>
      <c r="K67" s="115"/>
      <c r="L67" s="116"/>
    </row>
    <row r="68" spans="2:12" ht="39.75" customHeight="1" thickBot="1" x14ac:dyDescent="0.3">
      <c r="B68" s="34" t="s">
        <v>76</v>
      </c>
      <c r="C68" s="62" t="s">
        <v>77</v>
      </c>
      <c r="D68" s="34">
        <v>120</v>
      </c>
      <c r="E68" s="35">
        <v>11.8</v>
      </c>
      <c r="F68" s="35">
        <v>11.19</v>
      </c>
      <c r="G68" s="35">
        <v>37.07</v>
      </c>
      <c r="H68" s="35">
        <v>296.29000000000002</v>
      </c>
      <c r="I68" s="35">
        <v>0.9</v>
      </c>
      <c r="J68" s="35">
        <v>194.38</v>
      </c>
      <c r="K68" s="19">
        <v>30.55</v>
      </c>
      <c r="L68" s="19">
        <v>0.76</v>
      </c>
    </row>
    <row r="69" spans="2:12" ht="39.75" customHeight="1" thickBot="1" x14ac:dyDescent="0.3">
      <c r="B69" s="60" t="s">
        <v>22</v>
      </c>
      <c r="C69" s="29" t="s">
        <v>46</v>
      </c>
      <c r="D69" s="13">
        <v>180</v>
      </c>
      <c r="E69" s="30">
        <v>0</v>
      </c>
      <c r="F69" s="30">
        <v>0</v>
      </c>
      <c r="G69" s="30">
        <v>6.29</v>
      </c>
      <c r="H69" s="30">
        <v>25.14</v>
      </c>
      <c r="I69" s="19">
        <v>0.05</v>
      </c>
      <c r="J69" s="39">
        <v>2.42</v>
      </c>
      <c r="K69" s="19">
        <v>1.98</v>
      </c>
      <c r="L69" s="19">
        <v>0.39</v>
      </c>
    </row>
    <row r="70" spans="2:12" ht="39.75" customHeight="1" thickBot="1" x14ac:dyDescent="0.45">
      <c r="B70" s="26"/>
      <c r="C70" s="52" t="s">
        <v>29</v>
      </c>
      <c r="D70" s="85">
        <f t="shared" ref="D70:L70" si="10">SUM(D68:D69)</f>
        <v>300</v>
      </c>
      <c r="E70" s="48">
        <f t="shared" si="10"/>
        <v>11.8</v>
      </c>
      <c r="F70" s="48">
        <f t="shared" si="10"/>
        <v>11.19</v>
      </c>
      <c r="G70" s="48">
        <f t="shared" si="10"/>
        <v>43.36</v>
      </c>
      <c r="H70" s="48">
        <f t="shared" si="10"/>
        <v>321.43</v>
      </c>
      <c r="I70" s="48">
        <f t="shared" si="10"/>
        <v>0.95000000000000007</v>
      </c>
      <c r="J70" s="48">
        <f t="shared" si="10"/>
        <v>196.79999999999998</v>
      </c>
      <c r="K70" s="48">
        <f t="shared" si="10"/>
        <v>32.53</v>
      </c>
      <c r="L70" s="53">
        <f t="shared" si="10"/>
        <v>1.1499999999999999</v>
      </c>
    </row>
    <row r="71" spans="2:12" ht="39.75" customHeight="1" thickBot="1" x14ac:dyDescent="0.45">
      <c r="B71" s="15"/>
      <c r="C71" s="57" t="s">
        <v>3</v>
      </c>
      <c r="D71" s="77">
        <f t="shared" ref="D71:L71" si="11">D66+D70</f>
        <v>1150</v>
      </c>
      <c r="E71" s="77">
        <f t="shared" si="11"/>
        <v>30.635000000000002</v>
      </c>
      <c r="F71" s="77">
        <f t="shared" si="11"/>
        <v>32.902500000000003</v>
      </c>
      <c r="G71" s="77">
        <f t="shared" si="11"/>
        <v>155.04000000000002</v>
      </c>
      <c r="H71" s="77">
        <f t="shared" si="11"/>
        <v>1050.095</v>
      </c>
      <c r="I71" s="77">
        <f t="shared" si="11"/>
        <v>116.1075</v>
      </c>
      <c r="J71" s="77">
        <f t="shared" si="11"/>
        <v>370.98499999999996</v>
      </c>
      <c r="K71" s="77">
        <f t="shared" si="11"/>
        <v>165.81</v>
      </c>
      <c r="L71" s="49">
        <f t="shared" si="11"/>
        <v>6.5449999999999999</v>
      </c>
    </row>
    <row r="72" spans="2:12" ht="39.75" customHeight="1" thickBot="1" x14ac:dyDescent="0.3">
      <c r="B72" s="132" t="s">
        <v>10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4"/>
    </row>
    <row r="73" spans="2:12" ht="39.75" customHeight="1" thickBot="1" x14ac:dyDescent="0.3">
      <c r="B73" s="135" t="s">
        <v>5</v>
      </c>
      <c r="C73" s="135" t="s">
        <v>0</v>
      </c>
      <c r="D73" s="135" t="s">
        <v>21</v>
      </c>
      <c r="E73" s="136" t="s">
        <v>14</v>
      </c>
      <c r="F73" s="137"/>
      <c r="G73" s="138"/>
      <c r="H73" s="136" t="s">
        <v>4</v>
      </c>
      <c r="I73" s="130" t="s">
        <v>18</v>
      </c>
      <c r="J73" s="131" t="s">
        <v>19</v>
      </c>
      <c r="K73" s="131" t="s">
        <v>20</v>
      </c>
      <c r="L73" s="131" t="s">
        <v>37</v>
      </c>
    </row>
    <row r="74" spans="2:12" ht="69.75" customHeight="1" thickBot="1" x14ac:dyDescent="0.3">
      <c r="B74" s="125"/>
      <c r="C74" s="125"/>
      <c r="D74" s="125"/>
      <c r="E74" s="68" t="s">
        <v>15</v>
      </c>
      <c r="F74" s="68" t="s">
        <v>16</v>
      </c>
      <c r="G74" s="68" t="s">
        <v>17</v>
      </c>
      <c r="H74" s="129"/>
      <c r="I74" s="120"/>
      <c r="J74" s="118"/>
      <c r="K74" s="118"/>
      <c r="L74" s="118"/>
    </row>
    <row r="75" spans="2:12" ht="39.75" customHeight="1" thickBot="1" x14ac:dyDescent="0.3">
      <c r="B75" s="114" t="s">
        <v>1</v>
      </c>
      <c r="C75" s="115"/>
      <c r="D75" s="115"/>
      <c r="E75" s="115"/>
      <c r="F75" s="115"/>
      <c r="G75" s="115"/>
      <c r="H75" s="115"/>
      <c r="I75" s="115"/>
      <c r="J75" s="115"/>
      <c r="K75" s="115"/>
      <c r="L75" s="116"/>
    </row>
    <row r="76" spans="2:12" ht="39.75" customHeight="1" thickBot="1" x14ac:dyDescent="0.3">
      <c r="B76" s="34" t="s">
        <v>58</v>
      </c>
      <c r="C76" s="14" t="s">
        <v>59</v>
      </c>
      <c r="D76" s="15">
        <v>100</v>
      </c>
      <c r="E76" s="35">
        <v>1.4</v>
      </c>
      <c r="F76" s="35">
        <v>10</v>
      </c>
      <c r="G76" s="35">
        <v>0.71666666666666667</v>
      </c>
      <c r="H76" s="35">
        <v>125.1</v>
      </c>
      <c r="I76" s="10">
        <v>9.6166666666666671</v>
      </c>
      <c r="J76" s="11">
        <v>31.2</v>
      </c>
      <c r="K76" s="19">
        <v>19.516666666666666</v>
      </c>
      <c r="L76" s="17">
        <v>0.81666666666666665</v>
      </c>
    </row>
    <row r="77" spans="2:12" ht="39.75" customHeight="1" thickBot="1" x14ac:dyDescent="0.3">
      <c r="B77" s="54" t="s">
        <v>65</v>
      </c>
      <c r="C77" s="71" t="s">
        <v>66</v>
      </c>
      <c r="D77" s="54">
        <v>250</v>
      </c>
      <c r="E77" s="16">
        <v>2.7374999999999998</v>
      </c>
      <c r="F77" s="17">
        <v>6.4749999999999996</v>
      </c>
      <c r="G77" s="17">
        <v>13.6625</v>
      </c>
      <c r="H77" s="17">
        <v>126.375</v>
      </c>
      <c r="I77" s="10">
        <v>23.65</v>
      </c>
      <c r="J77" s="18">
        <v>41.037500000000001</v>
      </c>
      <c r="K77" s="19">
        <v>30.1875</v>
      </c>
      <c r="L77" s="17">
        <v>0.96250000000000002</v>
      </c>
    </row>
    <row r="78" spans="2:12" ht="39.75" customHeight="1" thickBot="1" x14ac:dyDescent="0.3">
      <c r="B78" s="34" t="s">
        <v>67</v>
      </c>
      <c r="C78" s="62" t="s">
        <v>68</v>
      </c>
      <c r="D78" s="34">
        <v>250</v>
      </c>
      <c r="E78" s="17">
        <v>20.484000000000002</v>
      </c>
      <c r="F78" s="35">
        <v>23.784000000000002</v>
      </c>
      <c r="G78" s="35">
        <v>37.716000000000001</v>
      </c>
      <c r="H78" s="35">
        <v>446.66399999999999</v>
      </c>
      <c r="I78" s="17">
        <v>20.555999999999997</v>
      </c>
      <c r="J78" s="72">
        <v>169.63200000000001</v>
      </c>
      <c r="K78" s="56">
        <v>61.308</v>
      </c>
      <c r="L78" s="73">
        <v>1.776</v>
      </c>
    </row>
    <row r="79" spans="2:12" ht="39.75" customHeight="1" thickBot="1" x14ac:dyDescent="0.3">
      <c r="B79" s="15" t="s">
        <v>23</v>
      </c>
      <c r="C79" s="14" t="s">
        <v>40</v>
      </c>
      <c r="D79" s="15">
        <v>40</v>
      </c>
      <c r="E79" s="16">
        <v>3.04</v>
      </c>
      <c r="F79" s="16">
        <v>0.32</v>
      </c>
      <c r="G79" s="16">
        <v>19.68</v>
      </c>
      <c r="H79" s="16">
        <v>94</v>
      </c>
      <c r="I79" s="10">
        <v>0</v>
      </c>
      <c r="J79" s="12">
        <v>9.1999999999999993</v>
      </c>
      <c r="K79" s="43">
        <v>13.2</v>
      </c>
      <c r="L79" s="10">
        <v>0.76</v>
      </c>
    </row>
    <row r="80" spans="2:12" ht="39.75" customHeight="1" thickBot="1" x14ac:dyDescent="0.3">
      <c r="B80" s="15" t="s">
        <v>25</v>
      </c>
      <c r="C80" s="14" t="s">
        <v>41</v>
      </c>
      <c r="D80" s="15">
        <v>30</v>
      </c>
      <c r="E80" s="16">
        <v>1.98</v>
      </c>
      <c r="F80" s="16">
        <v>0.36</v>
      </c>
      <c r="G80" s="16">
        <v>10.02</v>
      </c>
      <c r="H80" s="16">
        <v>52.2</v>
      </c>
      <c r="I80" s="10">
        <v>0</v>
      </c>
      <c r="J80" s="12">
        <v>9.9</v>
      </c>
      <c r="K80" s="19">
        <v>17.100000000000001</v>
      </c>
      <c r="L80" s="17">
        <v>1.35</v>
      </c>
    </row>
    <row r="81" spans="2:12" ht="39.75" customHeight="1" thickBot="1" x14ac:dyDescent="0.3">
      <c r="B81" s="15" t="s">
        <v>22</v>
      </c>
      <c r="C81" s="14" t="s">
        <v>46</v>
      </c>
      <c r="D81" s="15">
        <v>180</v>
      </c>
      <c r="E81" s="16">
        <v>0</v>
      </c>
      <c r="F81" s="16">
        <v>0</v>
      </c>
      <c r="G81" s="16">
        <v>6.29</v>
      </c>
      <c r="H81" s="16">
        <v>25.14</v>
      </c>
      <c r="I81" s="10">
        <v>0.05</v>
      </c>
      <c r="J81" s="12">
        <v>2.42</v>
      </c>
      <c r="K81" s="19">
        <v>1.98</v>
      </c>
      <c r="L81" s="17">
        <v>0.39</v>
      </c>
    </row>
    <row r="82" spans="2:12" ht="47.25" customHeight="1" thickBot="1" x14ac:dyDescent="0.45">
      <c r="B82" s="15"/>
      <c r="C82" s="57" t="s">
        <v>2</v>
      </c>
      <c r="D82" s="58">
        <f t="shared" ref="D82:L82" si="12">SUM(D76:D81)</f>
        <v>850</v>
      </c>
      <c r="E82" s="77">
        <f t="shared" si="12"/>
        <v>29.641500000000001</v>
      </c>
      <c r="F82" s="77">
        <f t="shared" si="12"/>
        <v>40.939</v>
      </c>
      <c r="G82" s="77">
        <f t="shared" si="12"/>
        <v>88.08516666666668</v>
      </c>
      <c r="H82" s="77">
        <f t="shared" si="12"/>
        <v>869.47900000000004</v>
      </c>
      <c r="I82" s="77">
        <f t="shared" si="12"/>
        <v>53.87266666666666</v>
      </c>
      <c r="J82" s="77">
        <f t="shared" si="12"/>
        <v>263.3895</v>
      </c>
      <c r="K82" s="77">
        <f t="shared" si="12"/>
        <v>143.29216666666667</v>
      </c>
      <c r="L82" s="77">
        <f t="shared" si="12"/>
        <v>6.0551666666666657</v>
      </c>
    </row>
    <row r="83" spans="2:12" ht="45" customHeight="1" thickBot="1" x14ac:dyDescent="0.3">
      <c r="B83" s="114" t="s">
        <v>28</v>
      </c>
      <c r="C83" s="115"/>
      <c r="D83" s="115"/>
      <c r="E83" s="115"/>
      <c r="F83" s="115"/>
      <c r="G83" s="115"/>
      <c r="H83" s="115"/>
      <c r="I83" s="115"/>
      <c r="J83" s="115"/>
      <c r="K83" s="115"/>
      <c r="L83" s="116"/>
    </row>
    <row r="84" spans="2:12" ht="43.5" customHeight="1" thickBot="1" x14ac:dyDescent="0.3">
      <c r="B84" s="13" t="s">
        <v>48</v>
      </c>
      <c r="C84" s="14" t="s">
        <v>78</v>
      </c>
      <c r="D84" s="15">
        <v>100</v>
      </c>
      <c r="E84" s="16">
        <v>5.49</v>
      </c>
      <c r="F84" s="16">
        <v>3.49</v>
      </c>
      <c r="G84" s="16">
        <v>51.01</v>
      </c>
      <c r="H84" s="16">
        <v>254.47</v>
      </c>
      <c r="I84" s="16">
        <v>0</v>
      </c>
      <c r="J84" s="16">
        <v>9.16</v>
      </c>
      <c r="K84" s="19">
        <v>8</v>
      </c>
      <c r="L84" s="19">
        <v>0.62</v>
      </c>
    </row>
    <row r="85" spans="2:12" ht="39.75" customHeight="1" thickBot="1" x14ac:dyDescent="0.3">
      <c r="B85" s="13" t="s">
        <v>22</v>
      </c>
      <c r="C85" s="21" t="s">
        <v>46</v>
      </c>
      <c r="D85" s="20">
        <v>180</v>
      </c>
      <c r="E85" s="10">
        <v>0</v>
      </c>
      <c r="F85" s="10">
        <v>0</v>
      </c>
      <c r="G85" s="10">
        <v>6.29</v>
      </c>
      <c r="H85" s="16">
        <v>25.14</v>
      </c>
      <c r="I85" s="17">
        <v>0.05</v>
      </c>
      <c r="J85" s="22">
        <v>2.42</v>
      </c>
      <c r="K85" s="19">
        <v>1.98</v>
      </c>
      <c r="L85" s="17">
        <v>0.39</v>
      </c>
    </row>
    <row r="86" spans="2:12" ht="45" customHeight="1" thickBot="1" x14ac:dyDescent="0.45">
      <c r="B86" s="13"/>
      <c r="C86" s="45" t="s">
        <v>29</v>
      </c>
      <c r="D86" s="46">
        <f t="shared" ref="D86:L86" si="13">SUM(D84:D85)</f>
        <v>280</v>
      </c>
      <c r="E86" s="46">
        <f t="shared" si="13"/>
        <v>5.49</v>
      </c>
      <c r="F86" s="46">
        <f t="shared" si="13"/>
        <v>3.49</v>
      </c>
      <c r="G86" s="46">
        <f t="shared" si="13"/>
        <v>57.3</v>
      </c>
      <c r="H86" s="46">
        <f t="shared" si="13"/>
        <v>279.61</v>
      </c>
      <c r="I86" s="46">
        <f t="shared" si="13"/>
        <v>0.05</v>
      </c>
      <c r="J86" s="46">
        <f t="shared" si="13"/>
        <v>11.58</v>
      </c>
      <c r="K86" s="46">
        <f t="shared" si="13"/>
        <v>9.98</v>
      </c>
      <c r="L86" s="51">
        <f t="shared" si="13"/>
        <v>1.01</v>
      </c>
    </row>
    <row r="87" spans="2:12" ht="45" customHeight="1" thickBot="1" x14ac:dyDescent="0.45">
      <c r="B87" s="15"/>
      <c r="C87" s="57" t="s">
        <v>3</v>
      </c>
      <c r="D87" s="58">
        <f t="shared" ref="D87:L87" si="14">D82+D86</f>
        <v>1130</v>
      </c>
      <c r="E87" s="77">
        <f t="shared" si="14"/>
        <v>35.131500000000003</v>
      </c>
      <c r="F87" s="77">
        <f t="shared" si="14"/>
        <v>44.429000000000002</v>
      </c>
      <c r="G87" s="77">
        <f t="shared" si="14"/>
        <v>145.38516666666669</v>
      </c>
      <c r="H87" s="77">
        <f t="shared" si="14"/>
        <v>1149.0889999999999</v>
      </c>
      <c r="I87" s="77">
        <f t="shared" si="14"/>
        <v>53.922666666666657</v>
      </c>
      <c r="J87" s="77">
        <f t="shared" si="14"/>
        <v>274.96949999999998</v>
      </c>
      <c r="K87" s="77">
        <f t="shared" si="14"/>
        <v>153.27216666666666</v>
      </c>
      <c r="L87" s="49">
        <f t="shared" si="14"/>
        <v>7.0651666666666655</v>
      </c>
    </row>
    <row r="88" spans="2:12" ht="43.5" customHeight="1" thickBot="1" x14ac:dyDescent="0.3">
      <c r="B88" s="142" t="s">
        <v>11</v>
      </c>
      <c r="C88" s="143"/>
      <c r="D88" s="143"/>
      <c r="E88" s="143"/>
      <c r="F88" s="143"/>
      <c r="G88" s="143"/>
      <c r="H88" s="143"/>
      <c r="I88" s="143"/>
      <c r="J88" s="143"/>
      <c r="K88" s="143"/>
      <c r="L88" s="144"/>
    </row>
    <row r="89" spans="2:12" ht="45.75" customHeight="1" thickBot="1" x14ac:dyDescent="0.3">
      <c r="B89" s="132" t="s">
        <v>31</v>
      </c>
      <c r="C89" s="133"/>
      <c r="D89" s="133"/>
      <c r="E89" s="133"/>
      <c r="F89" s="133"/>
      <c r="G89" s="133"/>
      <c r="H89" s="133"/>
      <c r="I89" s="133"/>
      <c r="J89" s="133"/>
      <c r="K89" s="133"/>
      <c r="L89" s="134"/>
    </row>
    <row r="90" spans="2:12" ht="39.75" customHeight="1" thickBot="1" x14ac:dyDescent="0.3">
      <c r="B90" s="124" t="s">
        <v>5</v>
      </c>
      <c r="C90" s="124" t="s">
        <v>0</v>
      </c>
      <c r="D90" s="124" t="s">
        <v>21</v>
      </c>
      <c r="E90" s="126" t="s">
        <v>14</v>
      </c>
      <c r="F90" s="127"/>
      <c r="G90" s="128"/>
      <c r="H90" s="126" t="s">
        <v>4</v>
      </c>
      <c r="I90" s="119" t="s">
        <v>18</v>
      </c>
      <c r="J90" s="117" t="s">
        <v>19</v>
      </c>
      <c r="K90" s="117" t="s">
        <v>20</v>
      </c>
      <c r="L90" s="117" t="s">
        <v>37</v>
      </c>
    </row>
    <row r="91" spans="2:12" ht="84" customHeight="1" thickBot="1" x14ac:dyDescent="0.3">
      <c r="B91" s="125"/>
      <c r="C91" s="125"/>
      <c r="D91" s="125"/>
      <c r="E91" s="68" t="s">
        <v>15</v>
      </c>
      <c r="F91" s="68" t="s">
        <v>16</v>
      </c>
      <c r="G91" s="68" t="s">
        <v>17</v>
      </c>
      <c r="H91" s="129"/>
      <c r="I91" s="120"/>
      <c r="J91" s="118"/>
      <c r="K91" s="118"/>
      <c r="L91" s="118"/>
    </row>
    <row r="92" spans="2:12" ht="39.75" customHeight="1" thickBot="1" x14ac:dyDescent="0.3">
      <c r="B92" s="114" t="s">
        <v>1</v>
      </c>
      <c r="C92" s="115"/>
      <c r="D92" s="115"/>
      <c r="E92" s="115"/>
      <c r="F92" s="115"/>
      <c r="G92" s="115"/>
      <c r="H92" s="115"/>
      <c r="I92" s="115"/>
      <c r="J92" s="115"/>
      <c r="K92" s="115"/>
      <c r="L92" s="116"/>
    </row>
    <row r="93" spans="2:12" ht="39.75" customHeight="1" thickBot="1" x14ac:dyDescent="0.3">
      <c r="B93" s="81" t="s">
        <v>93</v>
      </c>
      <c r="C93" s="82" t="s">
        <v>84</v>
      </c>
      <c r="D93" s="15">
        <v>100</v>
      </c>
      <c r="E93" s="35">
        <v>1.1000000000000001</v>
      </c>
      <c r="F93" s="35">
        <v>0.2</v>
      </c>
      <c r="G93" s="35">
        <v>3.7999999999999994</v>
      </c>
      <c r="H93" s="35">
        <v>22</v>
      </c>
      <c r="I93" s="10">
        <v>17.5</v>
      </c>
      <c r="J93" s="11">
        <v>14</v>
      </c>
      <c r="K93" s="43">
        <v>20</v>
      </c>
      <c r="L93" s="10">
        <v>0.85</v>
      </c>
    </row>
    <row r="94" spans="2:12" ht="39.75" customHeight="1" thickBot="1" x14ac:dyDescent="0.3">
      <c r="B94" s="15" t="s">
        <v>55</v>
      </c>
      <c r="C94" s="14" t="s">
        <v>56</v>
      </c>
      <c r="D94" s="15">
        <v>250</v>
      </c>
      <c r="E94" s="16">
        <v>1.9125000000000001</v>
      </c>
      <c r="F94" s="16">
        <v>4.1749999999999998</v>
      </c>
      <c r="G94" s="16">
        <v>8.3375000000000004</v>
      </c>
      <c r="H94" s="30">
        <v>79.5</v>
      </c>
      <c r="I94" s="19">
        <v>29.55</v>
      </c>
      <c r="J94" s="39">
        <v>53.537500000000001</v>
      </c>
      <c r="K94" s="19">
        <v>20.962499999999999</v>
      </c>
      <c r="L94" s="19">
        <v>0.73750000000000004</v>
      </c>
    </row>
    <row r="95" spans="2:12" ht="39.75" customHeight="1" thickBot="1" x14ac:dyDescent="0.3">
      <c r="B95" s="15" t="s">
        <v>53</v>
      </c>
      <c r="C95" s="14" t="s">
        <v>87</v>
      </c>
      <c r="D95" s="15">
        <v>100</v>
      </c>
      <c r="E95" s="16">
        <v>13.111111111111111</v>
      </c>
      <c r="F95" s="16">
        <v>6.7777777777777777</v>
      </c>
      <c r="G95" s="16">
        <v>3</v>
      </c>
      <c r="H95" s="16">
        <v>125.33333333333333</v>
      </c>
      <c r="I95" s="10">
        <v>0.55555555555555558</v>
      </c>
      <c r="J95" s="12">
        <v>28.777777777777779</v>
      </c>
      <c r="K95" s="19">
        <v>25.111111111111111</v>
      </c>
      <c r="L95" s="17">
        <v>0.7</v>
      </c>
    </row>
    <row r="96" spans="2:12" ht="39.75" customHeight="1" thickBot="1" x14ac:dyDescent="0.3">
      <c r="B96" s="15" t="s">
        <v>97</v>
      </c>
      <c r="C96" s="14" t="s">
        <v>98</v>
      </c>
      <c r="D96" s="15">
        <v>180</v>
      </c>
      <c r="E96" s="16">
        <v>4.5359999999999996</v>
      </c>
      <c r="F96" s="16">
        <v>9.3360000000000003</v>
      </c>
      <c r="G96" s="16">
        <v>47.147999999999996</v>
      </c>
      <c r="H96" s="16">
        <v>290.39999999999998</v>
      </c>
      <c r="I96" s="10">
        <v>0</v>
      </c>
      <c r="J96" s="12">
        <v>4.9559999999999995</v>
      </c>
      <c r="K96" s="19">
        <v>21.6</v>
      </c>
      <c r="L96" s="17">
        <v>0.44399999999999995</v>
      </c>
    </row>
    <row r="97" spans="2:13" ht="39.75" customHeight="1" thickBot="1" x14ac:dyDescent="0.3">
      <c r="B97" s="15" t="s">
        <v>23</v>
      </c>
      <c r="C97" s="14" t="s">
        <v>40</v>
      </c>
      <c r="D97" s="15">
        <v>40</v>
      </c>
      <c r="E97" s="16">
        <v>3.04</v>
      </c>
      <c r="F97" s="16">
        <v>0.32</v>
      </c>
      <c r="G97" s="16">
        <v>19.68</v>
      </c>
      <c r="H97" s="16">
        <v>94</v>
      </c>
      <c r="I97" s="10">
        <v>0</v>
      </c>
      <c r="J97" s="12">
        <v>9.1999999999999993</v>
      </c>
      <c r="K97" s="43">
        <v>13.2</v>
      </c>
      <c r="L97" s="10">
        <v>0.76</v>
      </c>
    </row>
    <row r="98" spans="2:13" ht="39.75" customHeight="1" thickBot="1" x14ac:dyDescent="0.3">
      <c r="B98" s="15" t="s">
        <v>25</v>
      </c>
      <c r="C98" s="14" t="s">
        <v>41</v>
      </c>
      <c r="D98" s="15">
        <v>30</v>
      </c>
      <c r="E98" s="16">
        <v>1.98</v>
      </c>
      <c r="F98" s="16">
        <v>0.36</v>
      </c>
      <c r="G98" s="16">
        <v>10.02</v>
      </c>
      <c r="H98" s="16">
        <v>52.2</v>
      </c>
      <c r="I98" s="10">
        <v>0</v>
      </c>
      <c r="J98" s="12">
        <v>9.9</v>
      </c>
      <c r="K98" s="43">
        <v>17.100000000000001</v>
      </c>
      <c r="L98" s="10">
        <v>1.35</v>
      </c>
    </row>
    <row r="99" spans="2:13" ht="39.75" customHeight="1" thickBot="1" x14ac:dyDescent="0.3">
      <c r="B99" s="13" t="s">
        <v>22</v>
      </c>
      <c r="C99" s="21" t="s">
        <v>46</v>
      </c>
      <c r="D99" s="20">
        <v>180</v>
      </c>
      <c r="E99" s="10">
        <v>0</v>
      </c>
      <c r="F99" s="10">
        <v>0</v>
      </c>
      <c r="G99" s="10">
        <v>6.29</v>
      </c>
      <c r="H99" s="16">
        <v>25.14</v>
      </c>
      <c r="I99" s="17">
        <v>0.05</v>
      </c>
      <c r="J99" s="22">
        <v>2.42</v>
      </c>
      <c r="K99" s="19">
        <v>1.98</v>
      </c>
      <c r="L99" s="17">
        <v>0.39</v>
      </c>
    </row>
    <row r="100" spans="2:13" ht="45.75" customHeight="1" thickBot="1" x14ac:dyDescent="0.45">
      <c r="B100" s="15"/>
      <c r="C100" s="57" t="s">
        <v>2</v>
      </c>
      <c r="D100" s="58">
        <f t="shared" ref="D100:L100" si="15">SUM(D93:D99)</f>
        <v>880</v>
      </c>
      <c r="E100" s="77">
        <f t="shared" si="15"/>
        <v>25.679611111111111</v>
      </c>
      <c r="F100" s="77">
        <f t="shared" si="15"/>
        <v>21.168777777777777</v>
      </c>
      <c r="G100" s="77">
        <f t="shared" si="15"/>
        <v>98.275499999999994</v>
      </c>
      <c r="H100" s="77">
        <f t="shared" si="15"/>
        <v>688.57333333333338</v>
      </c>
      <c r="I100" s="49">
        <f t="shared" si="15"/>
        <v>47.655555555555551</v>
      </c>
      <c r="J100" s="90">
        <f t="shared" si="15"/>
        <v>122.79127777777778</v>
      </c>
      <c r="K100" s="88">
        <f t="shared" si="15"/>
        <v>119.95361111111113</v>
      </c>
      <c r="L100" s="89">
        <f t="shared" si="15"/>
        <v>5.2314999999999996</v>
      </c>
      <c r="M100" s="9"/>
    </row>
    <row r="101" spans="2:13" ht="39.75" customHeight="1" thickBot="1" x14ac:dyDescent="0.3">
      <c r="B101" s="114" t="s">
        <v>28</v>
      </c>
      <c r="C101" s="115"/>
      <c r="D101" s="115"/>
      <c r="E101" s="115"/>
      <c r="F101" s="115"/>
      <c r="G101" s="115"/>
      <c r="H101" s="115"/>
      <c r="I101" s="115"/>
      <c r="J101" s="115"/>
      <c r="K101" s="115"/>
      <c r="L101" s="116"/>
    </row>
    <row r="102" spans="2:13" ht="45" customHeight="1" thickBot="1" x14ac:dyDescent="0.3">
      <c r="B102" s="13" t="s">
        <v>45</v>
      </c>
      <c r="C102" s="14" t="s">
        <v>44</v>
      </c>
      <c r="D102" s="15">
        <v>60</v>
      </c>
      <c r="E102" s="16">
        <v>0.73799999999999999</v>
      </c>
      <c r="F102" s="16">
        <v>5.3999999999999992E-2</v>
      </c>
      <c r="G102" s="16">
        <v>6.8820000000000006</v>
      </c>
      <c r="H102" s="16">
        <v>49.02</v>
      </c>
      <c r="I102" s="16">
        <v>1.62</v>
      </c>
      <c r="J102" s="16">
        <v>8.7899999999999991</v>
      </c>
      <c r="K102" s="19">
        <v>12.312000000000001</v>
      </c>
      <c r="L102" s="19">
        <v>0.23400000000000001</v>
      </c>
    </row>
    <row r="103" spans="2:13" ht="45" customHeight="1" thickBot="1" x14ac:dyDescent="0.3">
      <c r="B103" s="13" t="s">
        <v>69</v>
      </c>
      <c r="C103" s="14" t="s">
        <v>47</v>
      </c>
      <c r="D103" s="15">
        <v>110</v>
      </c>
      <c r="E103" s="16">
        <v>10.210000000000001</v>
      </c>
      <c r="F103" s="16">
        <v>11.9</v>
      </c>
      <c r="G103" s="16">
        <v>1.92</v>
      </c>
      <c r="H103" s="16">
        <v>161.88</v>
      </c>
      <c r="I103" s="16">
        <v>0.43</v>
      </c>
      <c r="J103" s="16">
        <v>86.51</v>
      </c>
      <c r="K103" s="19">
        <v>14.59</v>
      </c>
      <c r="L103" s="19">
        <v>2.1</v>
      </c>
    </row>
    <row r="104" spans="2:13" ht="45" customHeight="1" thickBot="1" x14ac:dyDescent="0.3">
      <c r="B104" s="13" t="s">
        <v>23</v>
      </c>
      <c r="C104" s="14" t="s">
        <v>40</v>
      </c>
      <c r="D104" s="15">
        <v>20</v>
      </c>
      <c r="E104" s="16">
        <v>1.52</v>
      </c>
      <c r="F104" s="16">
        <v>0.16</v>
      </c>
      <c r="G104" s="16">
        <v>9.84</v>
      </c>
      <c r="H104" s="16">
        <v>47</v>
      </c>
      <c r="I104" s="16">
        <v>0</v>
      </c>
      <c r="J104" s="16">
        <v>4.5999999999999996</v>
      </c>
      <c r="K104" s="19">
        <v>6.6</v>
      </c>
      <c r="L104" s="19">
        <v>0.38</v>
      </c>
    </row>
    <row r="105" spans="2:13" ht="41.25" customHeight="1" thickBot="1" x14ac:dyDescent="0.3">
      <c r="B105" s="13" t="s">
        <v>22</v>
      </c>
      <c r="C105" s="14" t="s">
        <v>46</v>
      </c>
      <c r="D105" s="15">
        <v>180</v>
      </c>
      <c r="E105" s="16">
        <v>0</v>
      </c>
      <c r="F105" s="16">
        <v>0</v>
      </c>
      <c r="G105" s="16">
        <v>6.29</v>
      </c>
      <c r="H105" s="16">
        <v>25.14</v>
      </c>
      <c r="I105" s="16">
        <v>0.05</v>
      </c>
      <c r="J105" s="16">
        <v>2.42</v>
      </c>
      <c r="K105" s="19">
        <v>1.98</v>
      </c>
      <c r="L105" s="19">
        <v>0.39</v>
      </c>
    </row>
    <row r="106" spans="2:13" ht="45.75" customHeight="1" thickBot="1" x14ac:dyDescent="0.45">
      <c r="B106" s="13"/>
      <c r="C106" s="45" t="s">
        <v>29</v>
      </c>
      <c r="D106" s="46">
        <f t="shared" ref="D106:L106" si="16">SUM(D102:D105)</f>
        <v>370</v>
      </c>
      <c r="E106" s="46">
        <f t="shared" si="16"/>
        <v>12.468</v>
      </c>
      <c r="F106" s="46">
        <f t="shared" si="16"/>
        <v>12.114000000000001</v>
      </c>
      <c r="G106" s="47">
        <f t="shared" si="16"/>
        <v>24.931999999999999</v>
      </c>
      <c r="H106" s="46">
        <f t="shared" si="16"/>
        <v>283.03999999999996</v>
      </c>
      <c r="I106" s="46">
        <f t="shared" si="16"/>
        <v>2.1</v>
      </c>
      <c r="J106" s="46">
        <f t="shared" si="16"/>
        <v>102.32000000000001</v>
      </c>
      <c r="K106" s="46">
        <f t="shared" si="16"/>
        <v>35.481999999999999</v>
      </c>
      <c r="L106" s="51">
        <f t="shared" si="16"/>
        <v>3.1040000000000001</v>
      </c>
    </row>
    <row r="107" spans="2:13" ht="45.75" customHeight="1" thickBot="1" x14ac:dyDescent="0.45">
      <c r="B107" s="15"/>
      <c r="C107" s="57" t="s">
        <v>3</v>
      </c>
      <c r="D107" s="58">
        <f t="shared" ref="D107:L107" si="17">D100+D106</f>
        <v>1250</v>
      </c>
      <c r="E107" s="77">
        <f t="shared" si="17"/>
        <v>38.147611111111111</v>
      </c>
      <c r="F107" s="77">
        <f t="shared" si="17"/>
        <v>33.282777777777781</v>
      </c>
      <c r="G107" s="77">
        <f t="shared" si="17"/>
        <v>123.2075</v>
      </c>
      <c r="H107" s="77">
        <f t="shared" si="17"/>
        <v>971.61333333333334</v>
      </c>
      <c r="I107" s="77">
        <f t="shared" si="17"/>
        <v>49.755555555555553</v>
      </c>
      <c r="J107" s="77">
        <f t="shared" si="17"/>
        <v>225.11127777777779</v>
      </c>
      <c r="K107" s="77">
        <f t="shared" si="17"/>
        <v>155.43561111111114</v>
      </c>
      <c r="L107" s="49">
        <f t="shared" si="17"/>
        <v>8.3354999999999997</v>
      </c>
    </row>
    <row r="108" spans="2:13" ht="51" customHeight="1" thickBot="1" x14ac:dyDescent="0.45">
      <c r="B108" s="139" t="s">
        <v>32</v>
      </c>
      <c r="C108" s="140"/>
      <c r="D108" s="140"/>
      <c r="E108" s="140"/>
      <c r="F108" s="140"/>
      <c r="G108" s="140"/>
      <c r="H108" s="140"/>
      <c r="I108" s="140"/>
      <c r="J108" s="140"/>
      <c r="K108" s="140"/>
      <c r="L108" s="141"/>
    </row>
    <row r="109" spans="2:13" ht="39.75" customHeight="1" thickBot="1" x14ac:dyDescent="0.3">
      <c r="B109" s="124" t="s">
        <v>5</v>
      </c>
      <c r="C109" s="124" t="s">
        <v>0</v>
      </c>
      <c r="D109" s="124" t="s">
        <v>21</v>
      </c>
      <c r="E109" s="126" t="s">
        <v>14</v>
      </c>
      <c r="F109" s="127"/>
      <c r="G109" s="128"/>
      <c r="H109" s="126" t="s">
        <v>4</v>
      </c>
      <c r="I109" s="119" t="s">
        <v>18</v>
      </c>
      <c r="J109" s="117" t="s">
        <v>19</v>
      </c>
      <c r="K109" s="117" t="s">
        <v>20</v>
      </c>
      <c r="L109" s="117" t="s">
        <v>37</v>
      </c>
    </row>
    <row r="110" spans="2:13" ht="84.75" customHeight="1" thickBot="1" x14ac:dyDescent="0.3">
      <c r="B110" s="125"/>
      <c r="C110" s="125"/>
      <c r="D110" s="125"/>
      <c r="E110" s="68" t="s">
        <v>15</v>
      </c>
      <c r="F110" s="68" t="s">
        <v>16</v>
      </c>
      <c r="G110" s="68" t="s">
        <v>17</v>
      </c>
      <c r="H110" s="129"/>
      <c r="I110" s="120"/>
      <c r="J110" s="118"/>
      <c r="K110" s="118"/>
      <c r="L110" s="118"/>
    </row>
    <row r="111" spans="2:13" ht="39.75" customHeight="1" thickBot="1" x14ac:dyDescent="0.3">
      <c r="B111" s="114" t="s">
        <v>1</v>
      </c>
      <c r="C111" s="115"/>
      <c r="D111" s="115"/>
      <c r="E111" s="115"/>
      <c r="F111" s="115"/>
      <c r="G111" s="115"/>
      <c r="H111" s="115"/>
      <c r="I111" s="115"/>
      <c r="J111" s="115"/>
      <c r="K111" s="115"/>
      <c r="L111" s="116"/>
    </row>
    <row r="112" spans="2:13" ht="43.5" customHeight="1" thickBot="1" x14ac:dyDescent="0.3">
      <c r="B112" s="61" t="s">
        <v>38</v>
      </c>
      <c r="C112" s="62" t="s">
        <v>84</v>
      </c>
      <c r="D112" s="34">
        <v>100</v>
      </c>
      <c r="E112" s="35">
        <v>0.8</v>
      </c>
      <c r="F112" s="35">
        <v>0.1</v>
      </c>
      <c r="G112" s="35">
        <v>1.7</v>
      </c>
      <c r="H112" s="35">
        <v>13</v>
      </c>
      <c r="I112" s="10">
        <v>5</v>
      </c>
      <c r="J112" s="22">
        <v>23</v>
      </c>
      <c r="K112" s="19">
        <v>14</v>
      </c>
      <c r="L112" s="17">
        <v>0.6</v>
      </c>
    </row>
    <row r="113" spans="2:12" ht="45" customHeight="1" thickBot="1" x14ac:dyDescent="0.3">
      <c r="B113" s="15" t="s">
        <v>52</v>
      </c>
      <c r="C113" s="14" t="s">
        <v>99</v>
      </c>
      <c r="D113" s="15">
        <v>250</v>
      </c>
      <c r="E113" s="16">
        <v>2.3374999999999999</v>
      </c>
      <c r="F113" s="16">
        <v>4.75</v>
      </c>
      <c r="G113" s="16">
        <v>17.225000000000001</v>
      </c>
      <c r="H113" s="16">
        <v>121.33750000000001</v>
      </c>
      <c r="I113" s="10">
        <v>16.987500000000001</v>
      </c>
      <c r="J113" s="12">
        <v>44.05</v>
      </c>
      <c r="K113" s="19">
        <v>30.487500000000001</v>
      </c>
      <c r="L113" s="17">
        <v>1.5125</v>
      </c>
    </row>
    <row r="114" spans="2:12" ht="45" customHeight="1" thickBot="1" x14ac:dyDescent="0.3">
      <c r="B114" s="60" t="s">
        <v>100</v>
      </c>
      <c r="C114" s="29" t="s">
        <v>101</v>
      </c>
      <c r="D114" s="13">
        <v>250</v>
      </c>
      <c r="E114" s="30">
        <v>17.9375</v>
      </c>
      <c r="F114" s="30">
        <v>16.737500000000001</v>
      </c>
      <c r="G114" s="30">
        <v>25.324999999999999</v>
      </c>
      <c r="H114" s="30">
        <v>310</v>
      </c>
      <c r="I114" s="17">
        <v>16.175000000000001</v>
      </c>
      <c r="J114" s="22">
        <v>52.5625</v>
      </c>
      <c r="K114" s="30">
        <v>55.274999999999999</v>
      </c>
      <c r="L114" s="17">
        <v>2.7374999999999998</v>
      </c>
    </row>
    <row r="115" spans="2:12" ht="45" customHeight="1" thickBot="1" x14ac:dyDescent="0.3">
      <c r="B115" s="59" t="s">
        <v>23</v>
      </c>
      <c r="C115" s="14" t="s">
        <v>40</v>
      </c>
      <c r="D115" s="15">
        <v>40</v>
      </c>
      <c r="E115" s="16">
        <v>3.04</v>
      </c>
      <c r="F115" s="16">
        <v>0.32</v>
      </c>
      <c r="G115" s="16">
        <v>19.68</v>
      </c>
      <c r="H115" s="16">
        <v>94</v>
      </c>
      <c r="I115" s="19">
        <v>0</v>
      </c>
      <c r="J115" s="39">
        <v>9.1999999999999993</v>
      </c>
      <c r="K115" s="19">
        <v>13.2</v>
      </c>
      <c r="L115" s="19">
        <v>0.76</v>
      </c>
    </row>
    <row r="116" spans="2:12" ht="45" customHeight="1" thickBot="1" x14ac:dyDescent="0.3">
      <c r="B116" s="15" t="s">
        <v>25</v>
      </c>
      <c r="C116" s="14" t="s">
        <v>41</v>
      </c>
      <c r="D116" s="15">
        <v>30</v>
      </c>
      <c r="E116" s="16">
        <v>1.98</v>
      </c>
      <c r="F116" s="16">
        <v>0.36</v>
      </c>
      <c r="G116" s="16">
        <v>10.02</v>
      </c>
      <c r="H116" s="16">
        <v>52.2</v>
      </c>
      <c r="I116" s="10">
        <v>0</v>
      </c>
      <c r="J116" s="12">
        <v>9.9</v>
      </c>
      <c r="K116" s="19">
        <v>17.100000000000001</v>
      </c>
      <c r="L116" s="17">
        <v>1.35</v>
      </c>
    </row>
    <row r="117" spans="2:12" ht="45.75" customHeight="1" thickBot="1" x14ac:dyDescent="0.3">
      <c r="B117" s="15" t="s">
        <v>92</v>
      </c>
      <c r="C117" s="14" t="s">
        <v>70</v>
      </c>
      <c r="D117" s="15">
        <v>180</v>
      </c>
      <c r="E117" s="16">
        <v>0.46</v>
      </c>
      <c r="F117" s="16">
        <v>0.19</v>
      </c>
      <c r="G117" s="16">
        <v>9.2200000000000006</v>
      </c>
      <c r="H117" s="16">
        <v>49.11</v>
      </c>
      <c r="I117" s="10">
        <v>135</v>
      </c>
      <c r="J117" s="12">
        <v>8.18</v>
      </c>
      <c r="K117" s="19">
        <v>2.2999999999999998</v>
      </c>
      <c r="L117" s="17">
        <v>0.41</v>
      </c>
    </row>
    <row r="118" spans="2:12" ht="47.25" customHeight="1" thickBot="1" x14ac:dyDescent="0.45">
      <c r="B118" s="15"/>
      <c r="C118" s="57" t="s">
        <v>2</v>
      </c>
      <c r="D118" s="58">
        <f t="shared" ref="D118:L118" si="18">SUM(D112:D117)</f>
        <v>850</v>
      </c>
      <c r="E118" s="77">
        <f t="shared" si="18"/>
        <v>26.555</v>
      </c>
      <c r="F118" s="77">
        <f t="shared" si="18"/>
        <v>22.4575</v>
      </c>
      <c r="G118" s="77">
        <f t="shared" si="18"/>
        <v>83.17</v>
      </c>
      <c r="H118" s="77">
        <f t="shared" si="18"/>
        <v>639.64750000000004</v>
      </c>
      <c r="I118" s="77">
        <f t="shared" si="18"/>
        <v>173.16249999999999</v>
      </c>
      <c r="J118" s="77">
        <f t="shared" si="18"/>
        <v>146.89250000000001</v>
      </c>
      <c r="K118" s="77">
        <f t="shared" si="18"/>
        <v>132.36250000000001</v>
      </c>
      <c r="L118" s="88">
        <f t="shared" si="18"/>
        <v>7.3699999999999992</v>
      </c>
    </row>
    <row r="119" spans="2:12" ht="49.5" customHeight="1" thickBot="1" x14ac:dyDescent="0.3">
      <c r="B119" s="114" t="s">
        <v>28</v>
      </c>
      <c r="C119" s="115"/>
      <c r="D119" s="115"/>
      <c r="E119" s="115"/>
      <c r="F119" s="115"/>
      <c r="G119" s="115"/>
      <c r="H119" s="115"/>
      <c r="I119" s="115"/>
      <c r="J119" s="115"/>
      <c r="K119" s="115"/>
      <c r="L119" s="116"/>
    </row>
    <row r="120" spans="2:12" ht="45" customHeight="1" thickBot="1" x14ac:dyDescent="0.3">
      <c r="B120" s="54" t="s">
        <v>79</v>
      </c>
      <c r="C120" s="71" t="s">
        <v>80</v>
      </c>
      <c r="D120" s="13">
        <v>150</v>
      </c>
      <c r="E120" s="30">
        <v>4.0350000000000001</v>
      </c>
      <c r="F120" s="30">
        <v>6.0299999999999985</v>
      </c>
      <c r="G120" s="30">
        <v>16.065000000000001</v>
      </c>
      <c r="H120" s="30">
        <v>135.16499999999999</v>
      </c>
      <c r="I120" s="30">
        <v>2.52</v>
      </c>
      <c r="J120" s="30">
        <v>83.415000000000006</v>
      </c>
      <c r="K120" s="19">
        <v>32.317500000000003</v>
      </c>
      <c r="L120" s="19">
        <v>0.75</v>
      </c>
    </row>
    <row r="121" spans="2:12" ht="45.75" customHeight="1" thickBot="1" x14ac:dyDescent="0.3">
      <c r="B121" s="34" t="s">
        <v>81</v>
      </c>
      <c r="C121" s="62" t="s">
        <v>82</v>
      </c>
      <c r="D121" s="34">
        <v>10</v>
      </c>
      <c r="E121" s="35">
        <v>2.0499999999999998</v>
      </c>
      <c r="F121" s="35">
        <v>2.2999999999999998</v>
      </c>
      <c r="G121" s="35">
        <v>0.23</v>
      </c>
      <c r="H121" s="35">
        <v>29.67</v>
      </c>
      <c r="I121" s="35">
        <v>0.06</v>
      </c>
      <c r="J121" s="35">
        <v>70</v>
      </c>
      <c r="K121" s="74">
        <v>3.3</v>
      </c>
      <c r="L121" s="75">
        <v>0.8</v>
      </c>
    </row>
    <row r="122" spans="2:12" ht="43.5" customHeight="1" thickBot="1" x14ac:dyDescent="0.5">
      <c r="B122" s="13" t="s">
        <v>23</v>
      </c>
      <c r="C122" s="29" t="s">
        <v>40</v>
      </c>
      <c r="D122" s="13">
        <v>20</v>
      </c>
      <c r="E122" s="13">
        <v>1.52</v>
      </c>
      <c r="F122" s="13">
        <v>0.16</v>
      </c>
      <c r="G122" s="13">
        <v>9.84</v>
      </c>
      <c r="H122" s="13">
        <v>47</v>
      </c>
      <c r="I122" s="30">
        <v>0</v>
      </c>
      <c r="J122" s="30">
        <v>4.5999999999999996</v>
      </c>
      <c r="K122" s="55">
        <v>6.6</v>
      </c>
      <c r="L122" s="76">
        <v>0.38</v>
      </c>
    </row>
    <row r="123" spans="2:12" ht="45" customHeight="1" thickBot="1" x14ac:dyDescent="0.5">
      <c r="B123" s="13" t="s">
        <v>22</v>
      </c>
      <c r="C123" s="29" t="s">
        <v>46</v>
      </c>
      <c r="D123" s="13">
        <v>180</v>
      </c>
      <c r="E123" s="30">
        <v>0</v>
      </c>
      <c r="F123" s="30">
        <v>0</v>
      </c>
      <c r="G123" s="30">
        <v>6.29</v>
      </c>
      <c r="H123" s="30">
        <v>25.14</v>
      </c>
      <c r="I123" s="30">
        <v>0.05</v>
      </c>
      <c r="J123" s="30">
        <v>2.42</v>
      </c>
      <c r="K123" s="55">
        <v>1.98</v>
      </c>
      <c r="L123" s="76">
        <v>0.39</v>
      </c>
    </row>
    <row r="124" spans="2:12" ht="47.25" customHeight="1" thickBot="1" x14ac:dyDescent="0.45">
      <c r="B124" s="13"/>
      <c r="C124" s="45" t="s">
        <v>29</v>
      </c>
      <c r="D124" s="46">
        <f t="shared" ref="D124:L124" si="19">SUM(D120:D123)</f>
        <v>360</v>
      </c>
      <c r="E124" s="47">
        <f t="shared" si="19"/>
        <v>7.6050000000000004</v>
      </c>
      <c r="F124" s="47">
        <f t="shared" si="19"/>
        <v>8.4899999999999984</v>
      </c>
      <c r="G124" s="47">
        <f t="shared" si="19"/>
        <v>32.425000000000004</v>
      </c>
      <c r="H124" s="47">
        <f t="shared" si="19"/>
        <v>236.97499999999997</v>
      </c>
      <c r="I124" s="47">
        <f t="shared" si="19"/>
        <v>2.63</v>
      </c>
      <c r="J124" s="47">
        <f t="shared" si="19"/>
        <v>160.435</v>
      </c>
      <c r="K124" s="47">
        <f t="shared" si="19"/>
        <v>44.197499999999998</v>
      </c>
      <c r="L124" s="49">
        <f t="shared" si="19"/>
        <v>2.3200000000000003</v>
      </c>
    </row>
    <row r="125" spans="2:12" ht="49.5" customHeight="1" thickBot="1" x14ac:dyDescent="0.45">
      <c r="B125" s="13"/>
      <c r="C125" s="45" t="s">
        <v>3</v>
      </c>
      <c r="D125" s="46">
        <f t="shared" ref="D125:L125" si="20">D118+D124</f>
        <v>1210</v>
      </c>
      <c r="E125" s="47">
        <f t="shared" si="20"/>
        <v>34.159999999999997</v>
      </c>
      <c r="F125" s="47">
        <f t="shared" si="20"/>
        <v>30.947499999999998</v>
      </c>
      <c r="G125" s="47">
        <f t="shared" si="20"/>
        <v>115.595</v>
      </c>
      <c r="H125" s="47">
        <f t="shared" si="20"/>
        <v>876.62249999999995</v>
      </c>
      <c r="I125" s="47">
        <f t="shared" si="20"/>
        <v>175.79249999999999</v>
      </c>
      <c r="J125" s="47">
        <f t="shared" si="20"/>
        <v>307.32749999999999</v>
      </c>
      <c r="K125" s="47">
        <f t="shared" si="20"/>
        <v>176.56</v>
      </c>
      <c r="L125" s="49">
        <f t="shared" si="20"/>
        <v>9.69</v>
      </c>
    </row>
    <row r="126" spans="2:12" ht="45.75" customHeight="1" thickBot="1" x14ac:dyDescent="0.3">
      <c r="B126" s="132" t="s">
        <v>33</v>
      </c>
      <c r="C126" s="133"/>
      <c r="D126" s="133"/>
      <c r="E126" s="133"/>
      <c r="F126" s="133"/>
      <c r="G126" s="133"/>
      <c r="H126" s="133"/>
      <c r="I126" s="133"/>
      <c r="J126" s="133"/>
      <c r="K126" s="133"/>
      <c r="L126" s="134"/>
    </row>
    <row r="127" spans="2:12" ht="39.75" customHeight="1" thickBot="1" x14ac:dyDescent="0.3">
      <c r="B127" s="135" t="s">
        <v>5</v>
      </c>
      <c r="C127" s="135" t="s">
        <v>0</v>
      </c>
      <c r="D127" s="135" t="s">
        <v>21</v>
      </c>
      <c r="E127" s="136" t="s">
        <v>14</v>
      </c>
      <c r="F127" s="137"/>
      <c r="G127" s="138"/>
      <c r="H127" s="136" t="s">
        <v>4</v>
      </c>
      <c r="I127" s="130" t="s">
        <v>18</v>
      </c>
      <c r="J127" s="131" t="s">
        <v>19</v>
      </c>
      <c r="K127" s="131" t="s">
        <v>20</v>
      </c>
      <c r="L127" s="131" t="s">
        <v>37</v>
      </c>
    </row>
    <row r="128" spans="2:12" ht="78.75" customHeight="1" thickBot="1" x14ac:dyDescent="0.3">
      <c r="B128" s="125"/>
      <c r="C128" s="125"/>
      <c r="D128" s="125"/>
      <c r="E128" s="68" t="s">
        <v>15</v>
      </c>
      <c r="F128" s="68" t="s">
        <v>16</v>
      </c>
      <c r="G128" s="68" t="s">
        <v>17</v>
      </c>
      <c r="H128" s="129"/>
      <c r="I128" s="120"/>
      <c r="J128" s="118"/>
      <c r="K128" s="118"/>
      <c r="L128" s="118"/>
    </row>
    <row r="129" spans="2:12" ht="39.75" customHeight="1" thickBot="1" x14ac:dyDescent="0.3">
      <c r="B129" s="114" t="s">
        <v>1</v>
      </c>
      <c r="C129" s="115"/>
      <c r="D129" s="115"/>
      <c r="E129" s="115"/>
      <c r="F129" s="115"/>
      <c r="G129" s="115"/>
      <c r="H129" s="115"/>
      <c r="I129" s="115"/>
      <c r="J129" s="115"/>
      <c r="K129" s="115"/>
      <c r="L129" s="116"/>
    </row>
    <row r="130" spans="2:12" ht="39.75" customHeight="1" thickBot="1" x14ac:dyDescent="0.3">
      <c r="B130" s="91" t="s">
        <v>93</v>
      </c>
      <c r="C130" s="14" t="s">
        <v>84</v>
      </c>
      <c r="D130" s="15">
        <v>100</v>
      </c>
      <c r="E130" s="35">
        <v>0.7</v>
      </c>
      <c r="F130" s="35">
        <v>0.1</v>
      </c>
      <c r="G130" s="35">
        <v>1.8999999999999997</v>
      </c>
      <c r="H130" s="35">
        <v>11</v>
      </c>
      <c r="I130" s="10">
        <v>10</v>
      </c>
      <c r="J130" s="11">
        <v>23</v>
      </c>
      <c r="K130" s="43">
        <v>14</v>
      </c>
      <c r="L130" s="10">
        <v>0.9</v>
      </c>
    </row>
    <row r="131" spans="2:12" ht="41.25" customHeight="1" thickBot="1" x14ac:dyDescent="0.3">
      <c r="B131" s="54" t="s">
        <v>24</v>
      </c>
      <c r="C131" s="14" t="s">
        <v>39</v>
      </c>
      <c r="D131" s="15">
        <v>250</v>
      </c>
      <c r="E131" s="16">
        <v>5.87</v>
      </c>
      <c r="F131" s="16">
        <v>5.55</v>
      </c>
      <c r="G131" s="16">
        <v>19.27</v>
      </c>
      <c r="H131" s="16">
        <v>150.85</v>
      </c>
      <c r="I131" s="10">
        <v>11.5</v>
      </c>
      <c r="J131" s="12">
        <v>61.25</v>
      </c>
      <c r="K131" s="55">
        <v>38.26</v>
      </c>
      <c r="L131" s="17">
        <v>2.5</v>
      </c>
    </row>
    <row r="132" spans="2:12" ht="41.25" customHeight="1" thickBot="1" x14ac:dyDescent="0.3">
      <c r="B132" s="34" t="s">
        <v>67</v>
      </c>
      <c r="C132" s="14" t="s">
        <v>68</v>
      </c>
      <c r="D132" s="15">
        <v>250</v>
      </c>
      <c r="E132" s="16">
        <v>20.484000000000002</v>
      </c>
      <c r="F132" s="16">
        <v>23.784000000000002</v>
      </c>
      <c r="G132" s="16">
        <v>37.716000000000001</v>
      </c>
      <c r="H132" s="16">
        <v>446.66399999999999</v>
      </c>
      <c r="I132" s="10">
        <v>20.555999999999997</v>
      </c>
      <c r="J132" s="12">
        <v>169.63200000000001</v>
      </c>
      <c r="K132" s="55">
        <v>61.308</v>
      </c>
      <c r="L132" s="17">
        <v>1.776</v>
      </c>
    </row>
    <row r="133" spans="2:12" ht="39.75" customHeight="1" thickBot="1" x14ac:dyDescent="0.3">
      <c r="B133" s="15" t="s">
        <v>23</v>
      </c>
      <c r="C133" s="14" t="s">
        <v>40</v>
      </c>
      <c r="D133" s="15">
        <v>40</v>
      </c>
      <c r="E133" s="16">
        <v>3.04</v>
      </c>
      <c r="F133" s="16">
        <v>0.32</v>
      </c>
      <c r="G133" s="16">
        <v>19.68</v>
      </c>
      <c r="H133" s="16">
        <v>94</v>
      </c>
      <c r="I133" s="10">
        <v>0</v>
      </c>
      <c r="J133" s="12">
        <v>9.1999999999999993</v>
      </c>
      <c r="K133" s="19">
        <v>13.2</v>
      </c>
      <c r="L133" s="17">
        <v>0.76</v>
      </c>
    </row>
    <row r="134" spans="2:12" ht="39.75" customHeight="1" thickBot="1" x14ac:dyDescent="0.3">
      <c r="B134" s="13" t="s">
        <v>25</v>
      </c>
      <c r="C134" s="21" t="s">
        <v>41</v>
      </c>
      <c r="D134" s="20">
        <v>30</v>
      </c>
      <c r="E134" s="10">
        <v>1.98</v>
      </c>
      <c r="F134" s="10">
        <v>0.36</v>
      </c>
      <c r="G134" s="10">
        <v>10.02</v>
      </c>
      <c r="H134" s="16">
        <v>52.2</v>
      </c>
      <c r="I134" s="17">
        <v>0</v>
      </c>
      <c r="J134" s="22">
        <v>9.9</v>
      </c>
      <c r="K134" s="19">
        <v>17.100000000000001</v>
      </c>
      <c r="L134" s="17">
        <v>1.35</v>
      </c>
    </row>
    <row r="135" spans="2:12" ht="39.75" customHeight="1" thickBot="1" x14ac:dyDescent="0.3">
      <c r="B135" s="13" t="s">
        <v>36</v>
      </c>
      <c r="C135" s="21" t="s">
        <v>88</v>
      </c>
      <c r="D135" s="20">
        <v>180</v>
      </c>
      <c r="E135" s="10">
        <v>1.04</v>
      </c>
      <c r="F135" s="10">
        <v>0.27</v>
      </c>
      <c r="G135" s="10">
        <v>42.53</v>
      </c>
      <c r="H135" s="16">
        <v>176.74</v>
      </c>
      <c r="I135" s="17">
        <v>0.72</v>
      </c>
      <c r="J135" s="22">
        <v>5.26</v>
      </c>
      <c r="K135" s="19">
        <v>30.03</v>
      </c>
      <c r="L135" s="17">
        <v>0.86</v>
      </c>
    </row>
    <row r="136" spans="2:12" ht="52.5" customHeight="1" thickBot="1" x14ac:dyDescent="0.45">
      <c r="B136" s="15"/>
      <c r="C136" s="57" t="s">
        <v>2</v>
      </c>
      <c r="D136" s="58">
        <f t="shared" ref="D136:L136" si="21">SUM(D130:D135)</f>
        <v>850</v>
      </c>
      <c r="E136" s="77">
        <f t="shared" si="21"/>
        <v>33.113999999999997</v>
      </c>
      <c r="F136" s="77">
        <f t="shared" si="21"/>
        <v>30.384</v>
      </c>
      <c r="G136" s="77">
        <f t="shared" si="21"/>
        <v>131.11599999999999</v>
      </c>
      <c r="H136" s="77">
        <f t="shared" si="21"/>
        <v>931.45400000000006</v>
      </c>
      <c r="I136" s="49">
        <f t="shared" si="21"/>
        <v>42.775999999999996</v>
      </c>
      <c r="J136" s="90">
        <f t="shared" si="21"/>
        <v>278.24199999999996</v>
      </c>
      <c r="K136" s="88">
        <f t="shared" si="21"/>
        <v>173.898</v>
      </c>
      <c r="L136" s="49">
        <f t="shared" si="21"/>
        <v>8.145999999999999</v>
      </c>
    </row>
    <row r="137" spans="2:12" ht="39.75" customHeight="1" thickBot="1" x14ac:dyDescent="0.3">
      <c r="B137" s="114" t="s">
        <v>28</v>
      </c>
      <c r="C137" s="115"/>
      <c r="D137" s="115"/>
      <c r="E137" s="115"/>
      <c r="F137" s="115"/>
      <c r="G137" s="115"/>
      <c r="H137" s="115"/>
      <c r="I137" s="115"/>
      <c r="J137" s="115"/>
      <c r="K137" s="115"/>
      <c r="L137" s="116"/>
    </row>
    <row r="138" spans="2:12" ht="42" customHeight="1" thickBot="1" x14ac:dyDescent="0.3">
      <c r="B138" s="13" t="s">
        <v>83</v>
      </c>
      <c r="C138" s="14" t="s">
        <v>71</v>
      </c>
      <c r="D138" s="15">
        <v>150</v>
      </c>
      <c r="E138" s="16">
        <v>5.43</v>
      </c>
      <c r="F138" s="16">
        <v>4.8600000000000003</v>
      </c>
      <c r="G138" s="16">
        <v>26.86</v>
      </c>
      <c r="H138" s="16">
        <v>173.69</v>
      </c>
      <c r="I138" s="16">
        <v>1.27</v>
      </c>
      <c r="J138" s="16">
        <v>124.62</v>
      </c>
      <c r="K138" s="19">
        <v>18.27</v>
      </c>
      <c r="L138" s="19">
        <v>0.38</v>
      </c>
    </row>
    <row r="139" spans="2:12" ht="42" customHeight="1" thickBot="1" x14ac:dyDescent="0.3">
      <c r="B139" s="13" t="s">
        <v>50</v>
      </c>
      <c r="C139" s="14" t="s">
        <v>73</v>
      </c>
      <c r="D139" s="15">
        <v>20</v>
      </c>
      <c r="E139" s="16">
        <v>1.5</v>
      </c>
      <c r="F139" s="16">
        <v>1.96</v>
      </c>
      <c r="G139" s="16">
        <v>14.88</v>
      </c>
      <c r="H139" s="16">
        <v>82.8</v>
      </c>
      <c r="I139" s="16">
        <v>0</v>
      </c>
      <c r="J139" s="16">
        <v>5.8</v>
      </c>
      <c r="K139" s="55">
        <v>8</v>
      </c>
      <c r="L139" s="19">
        <v>0.42</v>
      </c>
    </row>
    <row r="140" spans="2:12" ht="42" customHeight="1" thickBot="1" x14ac:dyDescent="0.3">
      <c r="B140" s="13" t="s">
        <v>23</v>
      </c>
      <c r="C140" s="14" t="s">
        <v>40</v>
      </c>
      <c r="D140" s="15">
        <v>20</v>
      </c>
      <c r="E140" s="16">
        <v>1.52</v>
      </c>
      <c r="F140" s="16">
        <v>0.16</v>
      </c>
      <c r="G140" s="16">
        <v>9.84</v>
      </c>
      <c r="H140" s="16">
        <v>47</v>
      </c>
      <c r="I140" s="16">
        <v>0</v>
      </c>
      <c r="J140" s="16">
        <v>4.5999999999999996</v>
      </c>
      <c r="K140" s="55">
        <v>6.6</v>
      </c>
      <c r="L140" s="19">
        <v>0.38</v>
      </c>
    </row>
    <row r="141" spans="2:12" ht="42" customHeight="1" thickBot="1" x14ac:dyDescent="0.3">
      <c r="B141" s="13" t="s">
        <v>22</v>
      </c>
      <c r="C141" s="14" t="s">
        <v>46</v>
      </c>
      <c r="D141" s="15">
        <v>180</v>
      </c>
      <c r="E141" s="16">
        <v>0</v>
      </c>
      <c r="F141" s="16">
        <v>0</v>
      </c>
      <c r="G141" s="16">
        <v>6.29</v>
      </c>
      <c r="H141" s="16">
        <v>25.14</v>
      </c>
      <c r="I141" s="16">
        <v>0.05</v>
      </c>
      <c r="J141" s="16">
        <v>2.42</v>
      </c>
      <c r="K141" s="55">
        <v>1.98</v>
      </c>
      <c r="L141" s="19">
        <v>0.39</v>
      </c>
    </row>
    <row r="142" spans="2:12" ht="47.25" customHeight="1" thickBot="1" x14ac:dyDescent="0.45">
      <c r="B142" s="26"/>
      <c r="C142" s="45" t="s">
        <v>29</v>
      </c>
      <c r="D142" s="46">
        <f t="shared" ref="D142:L142" si="22">SUM(D138:D141)</f>
        <v>370</v>
      </c>
      <c r="E142" s="46">
        <f t="shared" si="22"/>
        <v>8.4499999999999993</v>
      </c>
      <c r="F142" s="46">
        <f t="shared" si="22"/>
        <v>6.98</v>
      </c>
      <c r="G142" s="46">
        <f t="shared" si="22"/>
        <v>57.87</v>
      </c>
      <c r="H142" s="46">
        <f t="shared" si="22"/>
        <v>328.63</v>
      </c>
      <c r="I142" s="46">
        <f t="shared" si="22"/>
        <v>1.32</v>
      </c>
      <c r="J142" s="46">
        <f t="shared" si="22"/>
        <v>137.44</v>
      </c>
      <c r="K142" s="46">
        <f t="shared" si="22"/>
        <v>34.849999999999994</v>
      </c>
      <c r="L142" s="51">
        <f t="shared" si="22"/>
        <v>1.5700000000000003</v>
      </c>
    </row>
    <row r="143" spans="2:12" ht="52.5" customHeight="1" thickBot="1" x14ac:dyDescent="0.45">
      <c r="B143" s="13"/>
      <c r="C143" s="45" t="s">
        <v>3</v>
      </c>
      <c r="D143" s="46">
        <f t="shared" ref="D143:L143" si="23">D136+D142</f>
        <v>1220</v>
      </c>
      <c r="E143" s="47">
        <f t="shared" si="23"/>
        <v>41.563999999999993</v>
      </c>
      <c r="F143" s="47">
        <f t="shared" si="23"/>
        <v>37.364000000000004</v>
      </c>
      <c r="G143" s="47">
        <f t="shared" si="23"/>
        <v>188.98599999999999</v>
      </c>
      <c r="H143" s="47">
        <f t="shared" si="23"/>
        <v>1260.0840000000001</v>
      </c>
      <c r="I143" s="47">
        <f t="shared" si="23"/>
        <v>44.095999999999997</v>
      </c>
      <c r="J143" s="47">
        <f t="shared" si="23"/>
        <v>415.68199999999996</v>
      </c>
      <c r="K143" s="47">
        <f t="shared" si="23"/>
        <v>208.74799999999999</v>
      </c>
      <c r="L143" s="49">
        <f t="shared" si="23"/>
        <v>9.7159999999999993</v>
      </c>
    </row>
    <row r="144" spans="2:12" ht="39.75" customHeight="1" thickBot="1" x14ac:dyDescent="0.3">
      <c r="B144" s="121" t="s">
        <v>34</v>
      </c>
      <c r="C144" s="122"/>
      <c r="D144" s="122"/>
      <c r="E144" s="122"/>
      <c r="F144" s="122"/>
      <c r="G144" s="122"/>
      <c r="H144" s="122"/>
      <c r="I144" s="122"/>
      <c r="J144" s="122"/>
      <c r="K144" s="122"/>
      <c r="L144" s="123"/>
    </row>
    <row r="145" spans="2:12" ht="39.75" customHeight="1" thickBot="1" x14ac:dyDescent="0.3">
      <c r="B145" s="124" t="s">
        <v>5</v>
      </c>
      <c r="C145" s="124" t="s">
        <v>0</v>
      </c>
      <c r="D145" s="124" t="s">
        <v>21</v>
      </c>
      <c r="E145" s="126" t="s">
        <v>14</v>
      </c>
      <c r="F145" s="127"/>
      <c r="G145" s="128"/>
      <c r="H145" s="126" t="s">
        <v>4</v>
      </c>
      <c r="I145" s="119" t="s">
        <v>18</v>
      </c>
      <c r="J145" s="117" t="s">
        <v>19</v>
      </c>
      <c r="K145" s="117" t="s">
        <v>20</v>
      </c>
      <c r="L145" s="117" t="s">
        <v>37</v>
      </c>
    </row>
    <row r="146" spans="2:12" ht="71.25" customHeight="1" thickBot="1" x14ac:dyDescent="0.3">
      <c r="B146" s="125"/>
      <c r="C146" s="125"/>
      <c r="D146" s="125"/>
      <c r="E146" s="68" t="s">
        <v>15</v>
      </c>
      <c r="F146" s="68" t="s">
        <v>16</v>
      </c>
      <c r="G146" s="68" t="s">
        <v>17</v>
      </c>
      <c r="H146" s="129"/>
      <c r="I146" s="120"/>
      <c r="J146" s="118"/>
      <c r="K146" s="118"/>
      <c r="L146" s="118"/>
    </row>
    <row r="147" spans="2:12" ht="39.75" customHeight="1" thickBot="1" x14ac:dyDescent="0.3">
      <c r="B147" s="114" t="s">
        <v>1</v>
      </c>
      <c r="C147" s="115"/>
      <c r="D147" s="115"/>
      <c r="E147" s="115"/>
      <c r="F147" s="115"/>
      <c r="G147" s="115"/>
      <c r="H147" s="115"/>
      <c r="I147" s="115"/>
      <c r="J147" s="115"/>
      <c r="K147" s="115"/>
      <c r="L147" s="116"/>
    </row>
    <row r="148" spans="2:12" ht="39.75" customHeight="1" thickBot="1" x14ac:dyDescent="0.3">
      <c r="B148" s="15" t="s">
        <v>102</v>
      </c>
      <c r="C148" s="14" t="s">
        <v>103</v>
      </c>
      <c r="D148" s="15">
        <v>100</v>
      </c>
      <c r="E148" s="16">
        <f>0.86*100/60</f>
        <v>1.4333333333333333</v>
      </c>
      <c r="F148" s="16">
        <f>3.05*100/60</f>
        <v>5.083333333333333</v>
      </c>
      <c r="G148" s="16">
        <f>5.13*100/60</f>
        <v>8.5500000000000007</v>
      </c>
      <c r="H148" s="16">
        <f>50.13*100/60</f>
        <v>83.55</v>
      </c>
      <c r="I148" s="10">
        <f>16.23*100/60</f>
        <v>27.05</v>
      </c>
      <c r="J148" s="12">
        <f>17.42*100/60</f>
        <v>29.033333333333339</v>
      </c>
      <c r="K148" s="10">
        <f>10.3*100/60</f>
        <v>17.166666666666668</v>
      </c>
      <c r="L148" s="10">
        <f>7.2*100/60</f>
        <v>12</v>
      </c>
    </row>
    <row r="149" spans="2:12" ht="39.75" customHeight="1" thickBot="1" x14ac:dyDescent="0.3">
      <c r="B149" s="54" t="s">
        <v>27</v>
      </c>
      <c r="C149" s="14" t="s">
        <v>60</v>
      </c>
      <c r="D149" s="15">
        <v>250</v>
      </c>
      <c r="E149" s="16">
        <v>2.4750000000000001</v>
      </c>
      <c r="F149" s="16">
        <v>4.3875000000000002</v>
      </c>
      <c r="G149" s="16">
        <v>17.175000000000001</v>
      </c>
      <c r="H149" s="16">
        <v>118.925</v>
      </c>
      <c r="I149" s="10">
        <v>16.774999999999999</v>
      </c>
      <c r="J149" s="12">
        <v>25.387499999999999</v>
      </c>
      <c r="K149" s="55">
        <v>26.5625</v>
      </c>
      <c r="L149" s="17">
        <v>1</v>
      </c>
    </row>
    <row r="150" spans="2:12" ht="39.75" customHeight="1" thickBot="1" x14ac:dyDescent="0.3">
      <c r="B150" s="20" t="s">
        <v>53</v>
      </c>
      <c r="C150" s="21" t="s">
        <v>104</v>
      </c>
      <c r="D150" s="20">
        <v>250</v>
      </c>
      <c r="E150" s="10">
        <v>21.274999999999999</v>
      </c>
      <c r="F150" s="10">
        <v>23.274999999999999</v>
      </c>
      <c r="G150" s="10">
        <v>22.512499999999999</v>
      </c>
      <c r="H150" s="17">
        <v>386.52499999999998</v>
      </c>
      <c r="I150" s="17">
        <v>73.95</v>
      </c>
      <c r="J150" s="22">
        <v>46.125</v>
      </c>
      <c r="K150" s="19">
        <v>59.337499999999999</v>
      </c>
      <c r="L150" s="17">
        <v>3.1</v>
      </c>
    </row>
    <row r="151" spans="2:12" ht="39.75" customHeight="1" thickBot="1" x14ac:dyDescent="0.3">
      <c r="B151" s="59" t="s">
        <v>23</v>
      </c>
      <c r="C151" s="14" t="s">
        <v>40</v>
      </c>
      <c r="D151" s="15">
        <v>40</v>
      </c>
      <c r="E151" s="16">
        <v>3.04</v>
      </c>
      <c r="F151" s="16">
        <v>0.32</v>
      </c>
      <c r="G151" s="16">
        <v>19.68</v>
      </c>
      <c r="H151" s="16">
        <v>94</v>
      </c>
      <c r="I151" s="19">
        <v>0</v>
      </c>
      <c r="J151" s="39">
        <v>9.1999999999999993</v>
      </c>
      <c r="K151" s="19">
        <v>13.2</v>
      </c>
      <c r="L151" s="19">
        <v>0.76</v>
      </c>
    </row>
    <row r="152" spans="2:12" ht="39.75" customHeight="1" thickBot="1" x14ac:dyDescent="0.3">
      <c r="B152" s="59" t="s">
        <v>25</v>
      </c>
      <c r="C152" s="14" t="s">
        <v>41</v>
      </c>
      <c r="D152" s="15">
        <v>30</v>
      </c>
      <c r="E152" s="16">
        <v>1.98</v>
      </c>
      <c r="F152" s="16">
        <v>0.36</v>
      </c>
      <c r="G152" s="16">
        <v>10.02</v>
      </c>
      <c r="H152" s="16">
        <v>52.2</v>
      </c>
      <c r="I152" s="19">
        <v>0</v>
      </c>
      <c r="J152" s="39">
        <v>9.9</v>
      </c>
      <c r="K152" s="19">
        <v>17.100000000000001</v>
      </c>
      <c r="L152" s="19">
        <v>1.35</v>
      </c>
    </row>
    <row r="153" spans="2:12" ht="39.75" customHeight="1" thickBot="1" x14ac:dyDescent="0.3">
      <c r="B153" s="13" t="s">
        <v>22</v>
      </c>
      <c r="C153" s="21" t="s">
        <v>46</v>
      </c>
      <c r="D153" s="20">
        <v>180</v>
      </c>
      <c r="E153" s="10">
        <v>0</v>
      </c>
      <c r="F153" s="10">
        <v>0</v>
      </c>
      <c r="G153" s="10">
        <v>6.29</v>
      </c>
      <c r="H153" s="16">
        <v>25.14</v>
      </c>
      <c r="I153" s="17">
        <v>0.05</v>
      </c>
      <c r="J153" s="22">
        <v>2.42</v>
      </c>
      <c r="K153" s="19">
        <v>1.98</v>
      </c>
      <c r="L153" s="17">
        <v>0.39</v>
      </c>
    </row>
    <row r="154" spans="2:12" ht="45.75" customHeight="1" thickBot="1" x14ac:dyDescent="0.45">
      <c r="B154" s="15"/>
      <c r="C154" s="57" t="s">
        <v>2</v>
      </c>
      <c r="D154" s="58">
        <f t="shared" ref="D154:L154" si="24">SUM(D148:D153)</f>
        <v>850</v>
      </c>
      <c r="E154" s="77">
        <f t="shared" si="24"/>
        <v>30.20333333333333</v>
      </c>
      <c r="F154" s="92">
        <f t="shared" si="24"/>
        <v>33.42583333333333</v>
      </c>
      <c r="G154" s="92">
        <f t="shared" si="24"/>
        <v>84.227499999999992</v>
      </c>
      <c r="H154" s="92">
        <f t="shared" si="24"/>
        <v>760.34</v>
      </c>
      <c r="I154" s="77">
        <f t="shared" si="24"/>
        <v>117.825</v>
      </c>
      <c r="J154" s="77">
        <f t="shared" si="24"/>
        <v>122.06583333333334</v>
      </c>
      <c r="K154" s="77">
        <f t="shared" si="24"/>
        <v>135.34666666666666</v>
      </c>
      <c r="L154" s="77">
        <f t="shared" si="24"/>
        <v>18.600000000000005</v>
      </c>
    </row>
    <row r="155" spans="2:12" ht="39.75" customHeight="1" thickBot="1" x14ac:dyDescent="0.3">
      <c r="B155" s="114" t="s">
        <v>28</v>
      </c>
      <c r="C155" s="115"/>
      <c r="D155" s="115"/>
      <c r="E155" s="115"/>
      <c r="F155" s="115"/>
      <c r="G155" s="115"/>
      <c r="H155" s="115"/>
      <c r="I155" s="115"/>
      <c r="J155" s="115"/>
      <c r="K155" s="115"/>
      <c r="L155" s="116"/>
    </row>
    <row r="156" spans="2:12" ht="45" customHeight="1" thickBot="1" x14ac:dyDescent="0.3">
      <c r="B156" s="24" t="s">
        <v>38</v>
      </c>
      <c r="C156" s="25" t="s">
        <v>84</v>
      </c>
      <c r="D156" s="26">
        <v>30</v>
      </c>
      <c r="E156" s="27">
        <v>0.33</v>
      </c>
      <c r="F156" s="27">
        <v>0.03</v>
      </c>
      <c r="G156" s="27">
        <v>0.47</v>
      </c>
      <c r="H156" s="27">
        <v>4.8</v>
      </c>
      <c r="I156" s="27">
        <v>3</v>
      </c>
      <c r="J156" s="27">
        <v>4.2</v>
      </c>
      <c r="K156" s="17">
        <v>6</v>
      </c>
      <c r="L156" s="28">
        <v>0.27</v>
      </c>
    </row>
    <row r="157" spans="2:12" ht="45" customHeight="1" thickBot="1" x14ac:dyDescent="0.3">
      <c r="B157" s="24" t="s">
        <v>57</v>
      </c>
      <c r="C157" s="25" t="s">
        <v>72</v>
      </c>
      <c r="D157" s="26">
        <v>120</v>
      </c>
      <c r="E157" s="27">
        <v>4.3600000000000003</v>
      </c>
      <c r="F157" s="27">
        <v>4.62</v>
      </c>
      <c r="G157" s="27">
        <v>24.36</v>
      </c>
      <c r="H157" s="27">
        <v>156.57</v>
      </c>
      <c r="I157" s="27">
        <v>0</v>
      </c>
      <c r="J157" s="27">
        <v>9.7100000000000009</v>
      </c>
      <c r="K157" s="17">
        <v>6.51</v>
      </c>
      <c r="L157" s="28">
        <v>0.66</v>
      </c>
    </row>
    <row r="158" spans="2:12" ht="45" customHeight="1" thickBot="1" x14ac:dyDescent="0.3">
      <c r="B158" s="24" t="s">
        <v>23</v>
      </c>
      <c r="C158" s="25" t="s">
        <v>40</v>
      </c>
      <c r="D158" s="26">
        <v>20</v>
      </c>
      <c r="E158" s="27">
        <v>1.52</v>
      </c>
      <c r="F158" s="27">
        <v>0.16</v>
      </c>
      <c r="G158" s="27">
        <v>9.84</v>
      </c>
      <c r="H158" s="27">
        <v>47</v>
      </c>
      <c r="I158" s="27">
        <v>0</v>
      </c>
      <c r="J158" s="27">
        <v>4.5999999999999996</v>
      </c>
      <c r="K158" s="17">
        <v>6.6</v>
      </c>
      <c r="L158" s="28">
        <v>0.38</v>
      </c>
    </row>
    <row r="159" spans="2:12" ht="47.25" customHeight="1" thickBot="1" x14ac:dyDescent="0.3">
      <c r="B159" s="13" t="s">
        <v>22</v>
      </c>
      <c r="C159" s="71" t="s">
        <v>46</v>
      </c>
      <c r="D159" s="54">
        <v>180</v>
      </c>
      <c r="E159" s="19">
        <v>0</v>
      </c>
      <c r="F159" s="19">
        <v>0</v>
      </c>
      <c r="G159" s="19">
        <v>6.29</v>
      </c>
      <c r="H159" s="19">
        <v>25.14</v>
      </c>
      <c r="I159" s="30">
        <v>0.05</v>
      </c>
      <c r="J159" s="30">
        <v>2.42</v>
      </c>
      <c r="K159" s="19">
        <v>1.98</v>
      </c>
      <c r="L159" s="19">
        <v>0.39</v>
      </c>
    </row>
    <row r="160" spans="2:12" ht="48.75" customHeight="1" thickBot="1" x14ac:dyDescent="0.45">
      <c r="B160" s="26"/>
      <c r="C160" s="52" t="s">
        <v>29</v>
      </c>
      <c r="D160" s="85">
        <f t="shared" ref="D160:L160" si="25">SUM(D156:D159)</f>
        <v>350</v>
      </c>
      <c r="E160" s="48">
        <f t="shared" si="25"/>
        <v>6.2100000000000009</v>
      </c>
      <c r="F160" s="85">
        <f t="shared" si="25"/>
        <v>4.8100000000000005</v>
      </c>
      <c r="G160" s="85">
        <f t="shared" si="25"/>
        <v>40.96</v>
      </c>
      <c r="H160" s="85">
        <f t="shared" si="25"/>
        <v>233.51</v>
      </c>
      <c r="I160" s="93">
        <f t="shared" si="25"/>
        <v>3.05</v>
      </c>
      <c r="J160" s="94">
        <f t="shared" si="25"/>
        <v>20.93</v>
      </c>
      <c r="K160" s="85">
        <f t="shared" si="25"/>
        <v>21.09</v>
      </c>
      <c r="L160" s="93">
        <f t="shared" si="25"/>
        <v>1.7000000000000002</v>
      </c>
    </row>
    <row r="161" spans="2:12" ht="49.5" customHeight="1" thickBot="1" x14ac:dyDescent="0.45">
      <c r="B161" s="95"/>
      <c r="C161" s="45" t="s">
        <v>3</v>
      </c>
      <c r="D161" s="46">
        <f t="shared" ref="D161:L161" si="26">D154+D160</f>
        <v>1200</v>
      </c>
      <c r="E161" s="47">
        <f t="shared" si="26"/>
        <v>36.413333333333327</v>
      </c>
      <c r="F161" s="47">
        <f t="shared" si="26"/>
        <v>38.235833333333332</v>
      </c>
      <c r="G161" s="47">
        <f t="shared" si="26"/>
        <v>125.1875</v>
      </c>
      <c r="H161" s="47">
        <f t="shared" si="26"/>
        <v>993.85</v>
      </c>
      <c r="I161" s="49">
        <f t="shared" si="26"/>
        <v>120.875</v>
      </c>
      <c r="J161" s="70">
        <f t="shared" si="26"/>
        <v>142.99583333333334</v>
      </c>
      <c r="K161" s="47">
        <f t="shared" si="26"/>
        <v>156.43666666666667</v>
      </c>
      <c r="L161" s="49">
        <f t="shared" si="26"/>
        <v>20.300000000000004</v>
      </c>
    </row>
    <row r="162" spans="2:12" ht="49.5" customHeight="1" thickBot="1" x14ac:dyDescent="0.3">
      <c r="B162" s="121" t="s">
        <v>35</v>
      </c>
      <c r="C162" s="122"/>
      <c r="D162" s="122"/>
      <c r="E162" s="122"/>
      <c r="F162" s="122"/>
      <c r="G162" s="122"/>
      <c r="H162" s="122"/>
      <c r="I162" s="122"/>
      <c r="J162" s="122"/>
      <c r="K162" s="122"/>
      <c r="L162" s="123"/>
    </row>
    <row r="163" spans="2:12" ht="39.75" customHeight="1" thickBot="1" x14ac:dyDescent="0.3">
      <c r="B163" s="124" t="s">
        <v>5</v>
      </c>
      <c r="C163" s="124" t="s">
        <v>0</v>
      </c>
      <c r="D163" s="124" t="s">
        <v>21</v>
      </c>
      <c r="E163" s="126" t="s">
        <v>14</v>
      </c>
      <c r="F163" s="127"/>
      <c r="G163" s="128"/>
      <c r="H163" s="126" t="s">
        <v>4</v>
      </c>
      <c r="I163" s="119" t="s">
        <v>18</v>
      </c>
      <c r="J163" s="117" t="s">
        <v>19</v>
      </c>
      <c r="K163" s="117" t="s">
        <v>20</v>
      </c>
      <c r="L163" s="117" t="s">
        <v>37</v>
      </c>
    </row>
    <row r="164" spans="2:12" ht="75" customHeight="1" thickBot="1" x14ac:dyDescent="0.3">
      <c r="B164" s="125"/>
      <c r="C164" s="125"/>
      <c r="D164" s="125"/>
      <c r="E164" s="68" t="s">
        <v>15</v>
      </c>
      <c r="F164" s="68" t="s">
        <v>16</v>
      </c>
      <c r="G164" s="68" t="s">
        <v>17</v>
      </c>
      <c r="H164" s="129"/>
      <c r="I164" s="120"/>
      <c r="J164" s="118"/>
      <c r="K164" s="118"/>
      <c r="L164" s="118"/>
    </row>
    <row r="165" spans="2:12" ht="42" customHeight="1" thickBot="1" x14ac:dyDescent="0.5">
      <c r="B165" s="114" t="s">
        <v>30</v>
      </c>
      <c r="C165" s="115"/>
      <c r="D165" s="115"/>
      <c r="E165" s="115"/>
      <c r="F165" s="115"/>
      <c r="G165" s="115"/>
      <c r="H165" s="115"/>
      <c r="I165" s="115"/>
      <c r="J165" s="115"/>
      <c r="K165" s="96"/>
      <c r="L165" s="97"/>
    </row>
    <row r="166" spans="2:12" ht="45" customHeight="1" thickBot="1" x14ac:dyDescent="0.3">
      <c r="B166" s="59" t="s">
        <v>38</v>
      </c>
      <c r="C166" s="14" t="s">
        <v>84</v>
      </c>
      <c r="D166" s="15">
        <v>100</v>
      </c>
      <c r="E166" s="16">
        <v>1.1000000000000001</v>
      </c>
      <c r="F166" s="16">
        <v>0.1</v>
      </c>
      <c r="G166" s="16">
        <v>1.6</v>
      </c>
      <c r="H166" s="16">
        <v>16</v>
      </c>
      <c r="I166" s="10">
        <v>10</v>
      </c>
      <c r="J166" s="12">
        <v>14</v>
      </c>
      <c r="K166" s="10">
        <v>20</v>
      </c>
      <c r="L166" s="10">
        <v>0.9</v>
      </c>
    </row>
    <row r="167" spans="2:12" ht="43.5" customHeight="1" thickBot="1" x14ac:dyDescent="0.3">
      <c r="B167" s="59" t="s">
        <v>61</v>
      </c>
      <c r="C167" s="14" t="s">
        <v>43</v>
      </c>
      <c r="D167" s="15">
        <v>250</v>
      </c>
      <c r="E167" s="16">
        <v>1.8</v>
      </c>
      <c r="F167" s="16">
        <v>4.9249999999999998</v>
      </c>
      <c r="G167" s="16">
        <v>10.9375</v>
      </c>
      <c r="H167" s="16">
        <v>103.75</v>
      </c>
      <c r="I167" s="43">
        <v>19.987500000000001</v>
      </c>
      <c r="J167" s="36">
        <v>62.85</v>
      </c>
      <c r="K167" s="43">
        <v>24.65</v>
      </c>
      <c r="L167" s="43">
        <v>1.1125</v>
      </c>
    </row>
    <row r="168" spans="2:12" ht="42" customHeight="1" thickBot="1" x14ac:dyDescent="0.3">
      <c r="B168" s="15" t="s">
        <v>62</v>
      </c>
      <c r="C168" s="14" t="s">
        <v>63</v>
      </c>
      <c r="D168" s="15">
        <v>250</v>
      </c>
      <c r="E168" s="16">
        <v>24.42</v>
      </c>
      <c r="F168" s="16">
        <v>8.1840000000000011</v>
      </c>
      <c r="G168" s="16">
        <v>45.06</v>
      </c>
      <c r="H168" s="16">
        <v>351.80400000000003</v>
      </c>
      <c r="I168" s="10">
        <v>5.0039999999999996</v>
      </c>
      <c r="J168" s="12">
        <v>26.64</v>
      </c>
      <c r="K168" s="55">
        <v>110.748</v>
      </c>
      <c r="L168" s="17">
        <v>2.1360000000000001</v>
      </c>
    </row>
    <row r="169" spans="2:12" ht="39.75" customHeight="1" thickBot="1" x14ac:dyDescent="0.3">
      <c r="B169" s="59" t="s">
        <v>23</v>
      </c>
      <c r="C169" s="14" t="s">
        <v>40</v>
      </c>
      <c r="D169" s="15">
        <v>40</v>
      </c>
      <c r="E169" s="16">
        <v>3.04</v>
      </c>
      <c r="F169" s="16">
        <v>0.32</v>
      </c>
      <c r="G169" s="16">
        <v>19.68</v>
      </c>
      <c r="H169" s="16">
        <v>94</v>
      </c>
      <c r="I169" s="19">
        <v>0</v>
      </c>
      <c r="J169" s="39">
        <v>9.1999999999999993</v>
      </c>
      <c r="K169" s="19">
        <v>13.2</v>
      </c>
      <c r="L169" s="19">
        <v>0.76</v>
      </c>
    </row>
    <row r="170" spans="2:12" ht="39.75" customHeight="1" thickBot="1" x14ac:dyDescent="0.3">
      <c r="B170" s="59" t="s">
        <v>25</v>
      </c>
      <c r="C170" s="14" t="s">
        <v>41</v>
      </c>
      <c r="D170" s="15">
        <v>30</v>
      </c>
      <c r="E170" s="16">
        <v>1.98</v>
      </c>
      <c r="F170" s="16">
        <v>0.36</v>
      </c>
      <c r="G170" s="16">
        <v>10.02</v>
      </c>
      <c r="H170" s="16">
        <v>52.2</v>
      </c>
      <c r="I170" s="19">
        <v>0</v>
      </c>
      <c r="J170" s="39">
        <v>9.9</v>
      </c>
      <c r="K170" s="19">
        <v>17.100000000000001</v>
      </c>
      <c r="L170" s="19">
        <v>1.35</v>
      </c>
    </row>
    <row r="171" spans="2:12" ht="39.75" customHeight="1" thickBot="1" x14ac:dyDescent="0.3">
      <c r="B171" s="59" t="s">
        <v>36</v>
      </c>
      <c r="C171" s="14" t="s">
        <v>88</v>
      </c>
      <c r="D171" s="15">
        <v>180</v>
      </c>
      <c r="E171" s="16">
        <v>1.04</v>
      </c>
      <c r="F171" s="16">
        <v>0.27</v>
      </c>
      <c r="G171" s="16">
        <v>42.53</v>
      </c>
      <c r="H171" s="16">
        <v>176.74</v>
      </c>
      <c r="I171" s="84">
        <v>0.72</v>
      </c>
      <c r="J171" s="98">
        <v>5.26</v>
      </c>
      <c r="K171" s="84">
        <v>30.03</v>
      </c>
      <c r="L171" s="84">
        <v>0.86</v>
      </c>
    </row>
    <row r="172" spans="2:12" ht="56.25" customHeight="1" thickBot="1" x14ac:dyDescent="0.45">
      <c r="B172" s="14"/>
      <c r="C172" s="57" t="s">
        <v>2</v>
      </c>
      <c r="D172" s="58">
        <f t="shared" ref="D172:L172" si="27">SUM(D166:D171)</f>
        <v>850</v>
      </c>
      <c r="E172" s="77">
        <f t="shared" si="27"/>
        <v>33.379999999999995</v>
      </c>
      <c r="F172" s="77">
        <f t="shared" si="27"/>
        <v>14.158999999999999</v>
      </c>
      <c r="G172" s="77">
        <f t="shared" si="27"/>
        <v>129.82749999999999</v>
      </c>
      <c r="H172" s="77">
        <f t="shared" si="27"/>
        <v>794.49400000000014</v>
      </c>
      <c r="I172" s="77">
        <f t="shared" si="27"/>
        <v>35.711500000000001</v>
      </c>
      <c r="J172" s="77">
        <f t="shared" si="27"/>
        <v>127.85000000000001</v>
      </c>
      <c r="K172" s="77">
        <f t="shared" si="27"/>
        <v>215.72799999999998</v>
      </c>
      <c r="L172" s="77">
        <f t="shared" si="27"/>
        <v>7.1185</v>
      </c>
    </row>
    <row r="173" spans="2:12" ht="45.75" customHeight="1" thickBot="1" x14ac:dyDescent="0.3">
      <c r="B173" s="114" t="s">
        <v>28</v>
      </c>
      <c r="C173" s="115"/>
      <c r="D173" s="115"/>
      <c r="E173" s="115"/>
      <c r="F173" s="115"/>
      <c r="G173" s="115"/>
      <c r="H173" s="115"/>
      <c r="I173" s="115"/>
      <c r="J173" s="115"/>
      <c r="K173" s="115"/>
      <c r="L173" s="116"/>
    </row>
    <row r="174" spans="2:12" ht="39.75" customHeight="1" thickBot="1" x14ac:dyDescent="0.3">
      <c r="B174" s="60" t="s">
        <v>74</v>
      </c>
      <c r="C174" s="29" t="s">
        <v>85</v>
      </c>
      <c r="D174" s="13">
        <v>100</v>
      </c>
      <c r="E174" s="30">
        <v>5.49</v>
      </c>
      <c r="F174" s="30">
        <v>3.49</v>
      </c>
      <c r="G174" s="30">
        <v>51.01</v>
      </c>
      <c r="H174" s="30">
        <v>254.47</v>
      </c>
      <c r="I174" s="27">
        <v>0</v>
      </c>
      <c r="J174" s="27">
        <v>9.16</v>
      </c>
      <c r="K174" s="17">
        <v>8</v>
      </c>
      <c r="L174" s="28">
        <v>0.62</v>
      </c>
    </row>
    <row r="175" spans="2:12" ht="39.75" customHeight="1" thickBot="1" x14ac:dyDescent="0.3">
      <c r="B175" s="24" t="s">
        <v>22</v>
      </c>
      <c r="C175" s="25" t="s">
        <v>46</v>
      </c>
      <c r="D175" s="26">
        <v>200</v>
      </c>
      <c r="E175" s="27">
        <v>0</v>
      </c>
      <c r="F175" s="27">
        <v>0</v>
      </c>
      <c r="G175" s="27">
        <v>6.99</v>
      </c>
      <c r="H175" s="27">
        <v>27.93</v>
      </c>
      <c r="I175" s="27">
        <v>0.05</v>
      </c>
      <c r="J175" s="27">
        <v>2.69</v>
      </c>
      <c r="K175" s="69">
        <v>2.2000000000000002</v>
      </c>
      <c r="L175" s="28">
        <v>0.43</v>
      </c>
    </row>
    <row r="176" spans="2:12" ht="45.75" customHeight="1" thickBot="1" x14ac:dyDescent="0.45">
      <c r="B176" s="26"/>
      <c r="C176" s="52" t="s">
        <v>29</v>
      </c>
      <c r="D176" s="85">
        <f t="shared" ref="D176:L176" si="28">SUM(D174:D175)</f>
        <v>300</v>
      </c>
      <c r="E176" s="48">
        <f t="shared" si="28"/>
        <v>5.49</v>
      </c>
      <c r="F176" s="85">
        <f t="shared" si="28"/>
        <v>3.49</v>
      </c>
      <c r="G176" s="85">
        <f t="shared" si="28"/>
        <v>58</v>
      </c>
      <c r="H176" s="85">
        <f t="shared" si="28"/>
        <v>282.39999999999998</v>
      </c>
      <c r="I176" s="85">
        <f t="shared" si="28"/>
        <v>0.05</v>
      </c>
      <c r="J176" s="48">
        <f t="shared" si="28"/>
        <v>11.85</v>
      </c>
      <c r="K176" s="48">
        <f t="shared" si="28"/>
        <v>10.199999999999999</v>
      </c>
      <c r="L176" s="53">
        <f t="shared" si="28"/>
        <v>1.05</v>
      </c>
    </row>
    <row r="177" spans="2:15" ht="48.75" customHeight="1" thickBot="1" x14ac:dyDescent="0.45">
      <c r="B177" s="21"/>
      <c r="C177" s="87" t="s">
        <v>3</v>
      </c>
      <c r="D177" s="78">
        <f t="shared" ref="D177:L177" si="29">D172+D176</f>
        <v>1150</v>
      </c>
      <c r="E177" s="88">
        <f t="shared" si="29"/>
        <v>38.869999999999997</v>
      </c>
      <c r="F177" s="88">
        <f t="shared" si="29"/>
        <v>17.649000000000001</v>
      </c>
      <c r="G177" s="88">
        <f t="shared" si="29"/>
        <v>187.82749999999999</v>
      </c>
      <c r="H177" s="88">
        <f t="shared" si="29"/>
        <v>1076.8940000000002</v>
      </c>
      <c r="I177" s="88">
        <f t="shared" si="29"/>
        <v>35.761499999999998</v>
      </c>
      <c r="J177" s="88">
        <f t="shared" si="29"/>
        <v>139.70000000000002</v>
      </c>
      <c r="K177" s="88">
        <f t="shared" si="29"/>
        <v>225.92799999999997</v>
      </c>
      <c r="L177" s="88">
        <f t="shared" si="29"/>
        <v>8.1684999999999999</v>
      </c>
    </row>
    <row r="178" spans="2:15" ht="59.25" customHeight="1" thickBot="1" x14ac:dyDescent="0.45">
      <c r="B178" s="99"/>
      <c r="C178" s="100" t="s">
        <v>13</v>
      </c>
      <c r="D178" s="101">
        <f t="shared" ref="D178:L178" si="30">D177+D161+D143+D125+D107+D87+D71+D55+D39+D20</f>
        <v>11900</v>
      </c>
      <c r="E178" s="63">
        <f t="shared" si="30"/>
        <v>378.65022222222223</v>
      </c>
      <c r="F178" s="63">
        <f t="shared" si="30"/>
        <v>330.63888888888891</v>
      </c>
      <c r="G178" s="63">
        <f t="shared" si="30"/>
        <v>1519.0684999999999</v>
      </c>
      <c r="H178" s="63">
        <f t="shared" si="30"/>
        <v>10510.73816666667</v>
      </c>
      <c r="I178" s="63">
        <f t="shared" si="30"/>
        <v>891.05277777777758</v>
      </c>
      <c r="J178" s="102">
        <f t="shared" si="30"/>
        <v>2456.5757222222219</v>
      </c>
      <c r="K178" s="102">
        <f t="shared" si="30"/>
        <v>1879.2013888888887</v>
      </c>
      <c r="L178" s="103">
        <f t="shared" si="30"/>
        <v>99.322666666666649</v>
      </c>
    </row>
    <row r="179" spans="2:15" ht="53.25" customHeight="1" thickBot="1" x14ac:dyDescent="0.45">
      <c r="B179" s="104"/>
      <c r="C179" s="105" t="s">
        <v>12</v>
      </c>
      <c r="D179" s="106">
        <f>D178/10</f>
        <v>1190</v>
      </c>
      <c r="E179" s="64">
        <f t="shared" ref="E179:L179" si="31">E178/10</f>
        <v>37.865022222222223</v>
      </c>
      <c r="F179" s="65">
        <f t="shared" si="31"/>
        <v>33.06388888888889</v>
      </c>
      <c r="G179" s="66">
        <f t="shared" si="31"/>
        <v>151.90684999999999</v>
      </c>
      <c r="H179" s="66">
        <f t="shared" si="31"/>
        <v>1051.073816666667</v>
      </c>
      <c r="I179" s="64">
        <f t="shared" si="31"/>
        <v>89.105277777777758</v>
      </c>
      <c r="J179" s="107">
        <f t="shared" si="31"/>
        <v>245.6575722222222</v>
      </c>
      <c r="K179" s="103">
        <f t="shared" si="31"/>
        <v>187.92013888888886</v>
      </c>
      <c r="L179" s="103">
        <f t="shared" si="31"/>
        <v>9.9322666666666652</v>
      </c>
    </row>
    <row r="180" spans="2:15" ht="39.75" customHeight="1" x14ac:dyDescent="0.25">
      <c r="B180" s="108"/>
      <c r="C180" s="109"/>
      <c r="D180" s="109"/>
      <c r="E180" s="109"/>
      <c r="F180" s="109"/>
      <c r="G180" s="109"/>
      <c r="H180" s="109"/>
      <c r="I180" s="109"/>
      <c r="J180" s="109"/>
      <c r="K180" s="110"/>
      <c r="L180" s="109"/>
    </row>
    <row r="181" spans="2:15" ht="39.75" customHeight="1" x14ac:dyDescent="0.25">
      <c r="B181" s="111"/>
      <c r="C181" s="109"/>
      <c r="D181" s="109"/>
      <c r="E181" s="109"/>
      <c r="F181" s="109"/>
      <c r="G181" s="109"/>
      <c r="H181" s="109"/>
      <c r="I181" s="109"/>
      <c r="J181" s="109"/>
      <c r="K181" s="110"/>
      <c r="L181" s="109"/>
    </row>
    <row r="182" spans="2:15" ht="39.75" customHeight="1" x14ac:dyDescent="0.25">
      <c r="B182" s="111"/>
      <c r="C182" s="112"/>
      <c r="D182" s="112"/>
      <c r="E182" s="112"/>
      <c r="F182" s="112"/>
      <c r="G182" s="112"/>
      <c r="H182" s="112"/>
      <c r="I182" s="112"/>
      <c r="J182" s="112"/>
      <c r="K182" s="113"/>
      <c r="L182" s="112"/>
      <c r="M182" s="6"/>
      <c r="N182" s="6"/>
      <c r="O182" s="6"/>
    </row>
    <row r="183" spans="2:15" ht="39.75" customHeight="1" x14ac:dyDescent="0.25">
      <c r="B183" s="111"/>
      <c r="C183" s="112"/>
      <c r="D183" s="112"/>
      <c r="E183" s="112"/>
      <c r="F183" s="112"/>
      <c r="G183" s="112"/>
      <c r="H183" s="112"/>
      <c r="I183" s="112"/>
      <c r="J183" s="112"/>
      <c r="K183" s="113"/>
      <c r="L183" s="112"/>
      <c r="M183" s="6"/>
      <c r="N183" s="6"/>
      <c r="O183" s="6"/>
    </row>
    <row r="184" spans="2:15" ht="39.75" customHeight="1" x14ac:dyDescent="0.25">
      <c r="B184" s="5"/>
      <c r="C184" s="6"/>
      <c r="D184" s="6"/>
      <c r="E184" s="6"/>
      <c r="F184" s="6"/>
      <c r="G184" s="6"/>
      <c r="H184" s="6"/>
      <c r="I184" s="6"/>
      <c r="J184" s="6"/>
      <c r="K184" s="7"/>
      <c r="L184" s="6"/>
      <c r="M184" s="6"/>
      <c r="N184" s="6"/>
      <c r="O184" s="6"/>
    </row>
    <row r="185" spans="2:15" ht="39.75" customHeight="1" x14ac:dyDescent="0.25">
      <c r="B185" s="5"/>
      <c r="C185" s="6"/>
      <c r="D185" s="6"/>
      <c r="E185" s="6"/>
      <c r="F185" s="6"/>
      <c r="G185" s="6"/>
      <c r="H185" s="6"/>
      <c r="I185" s="6"/>
      <c r="J185" s="6"/>
      <c r="K185" s="7"/>
      <c r="L185" s="6"/>
      <c r="M185" s="6"/>
      <c r="N185" s="6"/>
      <c r="O185" s="6"/>
    </row>
    <row r="186" spans="2:15" ht="39.75" customHeight="1" x14ac:dyDescent="0.25">
      <c r="B186" s="5"/>
      <c r="C186" s="6"/>
      <c r="D186" s="6"/>
      <c r="E186" s="6"/>
      <c r="F186" s="6"/>
      <c r="G186" s="6"/>
      <c r="H186" s="6"/>
      <c r="I186" s="6"/>
      <c r="J186" s="6"/>
      <c r="K186" s="7"/>
      <c r="L186" s="6"/>
      <c r="M186" s="6"/>
      <c r="N186" s="6"/>
      <c r="O186" s="6"/>
    </row>
    <row r="187" spans="2:15" ht="39.75" customHeight="1" x14ac:dyDescent="0.25">
      <c r="B187" s="5"/>
      <c r="C187" s="6"/>
      <c r="D187" s="6"/>
      <c r="E187" s="6"/>
      <c r="F187" s="6"/>
      <c r="G187" s="6"/>
      <c r="H187" s="6"/>
      <c r="I187" s="6"/>
      <c r="J187" s="6"/>
      <c r="K187" s="7"/>
      <c r="L187" s="6"/>
      <c r="M187" s="6"/>
      <c r="N187" s="6"/>
      <c r="O187" s="6"/>
    </row>
    <row r="188" spans="2:15" ht="39.75" customHeight="1" x14ac:dyDescent="0.25">
      <c r="B188" s="5"/>
      <c r="C188" s="6"/>
      <c r="D188" s="6"/>
      <c r="E188" s="6"/>
      <c r="F188" s="6"/>
      <c r="G188" s="6"/>
      <c r="H188" s="6"/>
      <c r="I188" s="6"/>
      <c r="J188" s="6"/>
      <c r="K188" s="7"/>
      <c r="L188" s="6"/>
      <c r="M188" s="6"/>
      <c r="N188" s="6"/>
      <c r="O188" s="6"/>
    </row>
    <row r="189" spans="2:15" ht="39.75" customHeight="1" x14ac:dyDescent="0.25">
      <c r="B189" s="5"/>
      <c r="C189" s="6"/>
      <c r="D189" s="6"/>
      <c r="E189" s="6"/>
      <c r="F189" s="6"/>
      <c r="G189" s="6"/>
      <c r="H189" s="6"/>
      <c r="I189" s="6"/>
      <c r="J189" s="6"/>
      <c r="K189" s="7"/>
      <c r="L189" s="6"/>
      <c r="M189" s="6"/>
      <c r="N189" s="6"/>
      <c r="O189" s="6"/>
    </row>
    <row r="190" spans="2:15" ht="39.75" customHeight="1" x14ac:dyDescent="0.25">
      <c r="B190" s="5"/>
      <c r="C190" s="6"/>
      <c r="D190" s="6"/>
      <c r="E190" s="6"/>
      <c r="F190" s="6"/>
      <c r="G190" s="6"/>
      <c r="H190" s="6"/>
      <c r="I190" s="6"/>
      <c r="J190" s="6"/>
      <c r="K190" s="7"/>
      <c r="L190" s="6"/>
      <c r="M190" s="6"/>
      <c r="N190" s="6"/>
      <c r="O190" s="6"/>
    </row>
    <row r="191" spans="2:15" ht="39.75" customHeight="1" x14ac:dyDescent="0.25">
      <c r="B191" s="5"/>
      <c r="C191" s="6"/>
      <c r="D191" s="6"/>
      <c r="E191" s="6"/>
      <c r="F191" s="6"/>
      <c r="G191" s="6"/>
      <c r="H191" s="6"/>
      <c r="I191" s="6"/>
      <c r="J191" s="6"/>
      <c r="K191" s="7"/>
      <c r="L191" s="6"/>
      <c r="M191" s="6"/>
      <c r="N191" s="6"/>
      <c r="O191" s="6"/>
    </row>
    <row r="192" spans="2:15" ht="39.75" customHeight="1" x14ac:dyDescent="0.25">
      <c r="B192" s="5"/>
      <c r="C192" s="6"/>
      <c r="D192" s="6"/>
      <c r="E192" s="6"/>
      <c r="F192" s="6"/>
      <c r="G192" s="6"/>
      <c r="H192" s="6"/>
      <c r="I192" s="6"/>
      <c r="J192" s="6"/>
      <c r="K192" s="7"/>
      <c r="L192" s="6"/>
      <c r="M192" s="6"/>
      <c r="N192" s="6"/>
      <c r="O192" s="6"/>
    </row>
    <row r="193" spans="2:15" ht="39.75" customHeight="1" x14ac:dyDescent="0.25">
      <c r="B193" s="5"/>
      <c r="C193" s="6"/>
      <c r="D193" s="6"/>
      <c r="E193" s="6"/>
      <c r="F193" s="6"/>
      <c r="G193" s="6"/>
      <c r="H193" s="6"/>
      <c r="I193" s="6"/>
      <c r="J193" s="6"/>
      <c r="K193" s="7"/>
      <c r="L193" s="6"/>
      <c r="M193" s="6"/>
      <c r="N193" s="6"/>
      <c r="O193" s="6"/>
    </row>
  </sheetData>
  <autoFilter ref="C1:C182"/>
  <mergeCells count="122">
    <mergeCell ref="B5:L5"/>
    <mergeCell ref="J3:J4"/>
    <mergeCell ref="K3:K4"/>
    <mergeCell ref="B14:L14"/>
    <mergeCell ref="B21:L21"/>
    <mergeCell ref="B1:L1"/>
    <mergeCell ref="B2:L2"/>
    <mergeCell ref="B3:B4"/>
    <mergeCell ref="C3:C4"/>
    <mergeCell ref="D3:D4"/>
    <mergeCell ref="E3:G3"/>
    <mergeCell ref="H3:H4"/>
    <mergeCell ref="I3:I4"/>
    <mergeCell ref="L3:L4"/>
    <mergeCell ref="L22:L23"/>
    <mergeCell ref="J22:J23"/>
    <mergeCell ref="K22:K23"/>
    <mergeCell ref="B22:B23"/>
    <mergeCell ref="C22:C23"/>
    <mergeCell ref="D22:D23"/>
    <mergeCell ref="E22:G22"/>
    <mergeCell ref="H22:H23"/>
    <mergeCell ref="I22:I23"/>
    <mergeCell ref="B24:L24"/>
    <mergeCell ref="B33:L33"/>
    <mergeCell ref="B40:L40"/>
    <mergeCell ref="B41:B42"/>
    <mergeCell ref="C41:C42"/>
    <mergeCell ref="D41:D42"/>
    <mergeCell ref="E41:G41"/>
    <mergeCell ref="H41:H42"/>
    <mergeCell ref="I41:I42"/>
    <mergeCell ref="K41:K42"/>
    <mergeCell ref="L41:L42"/>
    <mergeCell ref="J41:J42"/>
    <mergeCell ref="L73:L74"/>
    <mergeCell ref="J73:J74"/>
    <mergeCell ref="I57:I58"/>
    <mergeCell ref="J57:J58"/>
    <mergeCell ref="K73:K74"/>
    <mergeCell ref="B43:L43"/>
    <mergeCell ref="B51:L51"/>
    <mergeCell ref="B56:L56"/>
    <mergeCell ref="B57:B58"/>
    <mergeCell ref="C57:C58"/>
    <mergeCell ref="D57:D58"/>
    <mergeCell ref="E57:G57"/>
    <mergeCell ref="H57:H58"/>
    <mergeCell ref="B73:B74"/>
    <mergeCell ref="C73:C74"/>
    <mergeCell ref="D73:D74"/>
    <mergeCell ref="E73:G73"/>
    <mergeCell ref="H73:H74"/>
    <mergeCell ref="I73:I74"/>
    <mergeCell ref="L57:L58"/>
    <mergeCell ref="B59:L59"/>
    <mergeCell ref="B67:L67"/>
    <mergeCell ref="B72:L72"/>
    <mergeCell ref="K57:K58"/>
    <mergeCell ref="B75:L75"/>
    <mergeCell ref="B83:L83"/>
    <mergeCell ref="B88:L88"/>
    <mergeCell ref="B89:L89"/>
    <mergeCell ref="B90:B91"/>
    <mergeCell ref="C90:C91"/>
    <mergeCell ref="D90:D91"/>
    <mergeCell ref="E90:G90"/>
    <mergeCell ref="H90:H91"/>
    <mergeCell ref="L109:L110"/>
    <mergeCell ref="J109:J110"/>
    <mergeCell ref="B109:B110"/>
    <mergeCell ref="C109:C110"/>
    <mergeCell ref="D109:D110"/>
    <mergeCell ref="E109:G109"/>
    <mergeCell ref="H109:H110"/>
    <mergeCell ref="I109:I110"/>
    <mergeCell ref="L90:L91"/>
    <mergeCell ref="B92:L92"/>
    <mergeCell ref="B101:L101"/>
    <mergeCell ref="B108:L108"/>
    <mergeCell ref="K90:K91"/>
    <mergeCell ref="I90:I91"/>
    <mergeCell ref="J90:J91"/>
    <mergeCell ref="K109:K110"/>
    <mergeCell ref="L145:L146"/>
    <mergeCell ref="J145:J146"/>
    <mergeCell ref="I127:I128"/>
    <mergeCell ref="J127:J128"/>
    <mergeCell ref="K145:K146"/>
    <mergeCell ref="B111:L111"/>
    <mergeCell ref="B119:L119"/>
    <mergeCell ref="B126:L126"/>
    <mergeCell ref="B127:B128"/>
    <mergeCell ref="C127:C128"/>
    <mergeCell ref="D127:D128"/>
    <mergeCell ref="E127:G127"/>
    <mergeCell ref="H127:H128"/>
    <mergeCell ref="B145:B146"/>
    <mergeCell ref="C145:C146"/>
    <mergeCell ref="D145:D146"/>
    <mergeCell ref="E145:G145"/>
    <mergeCell ref="H145:H146"/>
    <mergeCell ref="I145:I146"/>
    <mergeCell ref="L127:L128"/>
    <mergeCell ref="B129:L129"/>
    <mergeCell ref="B137:L137"/>
    <mergeCell ref="B144:L144"/>
    <mergeCell ref="K127:K128"/>
    <mergeCell ref="B165:J165"/>
    <mergeCell ref="B173:L173"/>
    <mergeCell ref="K163:K164"/>
    <mergeCell ref="I163:I164"/>
    <mergeCell ref="J163:J164"/>
    <mergeCell ref="B147:L147"/>
    <mergeCell ref="B155:L155"/>
    <mergeCell ref="B162:L162"/>
    <mergeCell ref="B163:B164"/>
    <mergeCell ref="C163:C164"/>
    <mergeCell ref="D163:D164"/>
    <mergeCell ref="E163:G163"/>
    <mergeCell ref="H163:H164"/>
    <mergeCell ref="L163:L164"/>
  </mergeCells>
  <pageMargins left="0.59055118110236227" right="0.51181102362204722" top="0.39370078740157483" bottom="0.39370078740157483" header="0.31496062992125984" footer="0.31496062992125984"/>
  <pageSetup paperSize="9" scale="31" orientation="landscape" r:id="rId1"/>
  <rowBreaks count="6" manualBreakCount="6">
    <brk id="39" max="11" man="1"/>
    <brk id="71" max="11" man="1"/>
    <brk id="107" max="11" man="1"/>
    <brk id="143" max="11" man="1"/>
    <brk id="180" max="44" man="1"/>
    <brk id="215" max="53" man="1"/>
  </rowBreaks>
  <colBreaks count="2" manualBreakCount="2">
    <brk id="12" max="189" man="1"/>
    <brk id="29" max="1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обед +полд.</vt:lpstr>
      <vt:lpstr>'обед +полд.'!_Hlk57507523</vt:lpstr>
      <vt:lpstr>'обед +полд.'!Область_печати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2025-08-20T13:35:39Z</dcterms:modified>
</cp:coreProperties>
</file>